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OldGen-Folder\03_財政担当\20_財政状況資料集作成・公表\R04\"/>
    </mc:Choice>
  </mc:AlternateContent>
  <xr:revisionPtr revIDLastSave="0" documentId="13_ncr:1_{C0AB0FFC-4988-482D-9D5A-4A45CE422FE2}" xr6:coauthVersionLast="47" xr6:coauthVersionMax="47" xr10:uidLastSave="{00000000-0000-0000-0000-000000000000}"/>
  <bookViews>
    <workbookView xWindow="-120" yWindow="-120" windowWidth="29040" windowHeight="1572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<sst xmlns="http://schemas.openxmlformats.org/spreadsheetml/2006/main" count="1090" uniqueCount="590">
  <si>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</si>
  <si>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</si>
  <si>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</si>
  <si>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</si>
  <si>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</si>
  <si>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</si>
  <si>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</si>
  <si>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</si>
  <si>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</si>
  <si>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</si>
  <si>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</si>
  <si>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</si>
  <si>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</si>
  <si>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</si>
  <si>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</si>
  <si>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</si>
  <si>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</si>
  <si>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</si>
  <si>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</si>
  <si>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</si>
  <si>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</si>
  <si>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</si>
  <si>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</si>
  <si>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</si>
  <si>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</si>
  <si>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</si>
  <si>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</si>
  <si>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</si>
  <si>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</si>
  <si>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</si>
  <si>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</si>
  <si>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</si>
  <si>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</si>
  <si>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</si>
  <si>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</si>
  <si>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</si>
  <si>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</si>
  <si>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</si>
  <si>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</si>
  <si>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</si>
  <si>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</si>
  <si>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</si>
  <si>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</si>
  <si>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</si>
  <si>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</si>
  <si>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</si>
  <si>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</si>
  <si>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</si>
  <si>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</si>
  <si>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</si>
  <si>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</si>
  <si>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</si>
  <si>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</si>
  <si>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</si>
  <si>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</si>
  <si>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</si>
  <si>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</si>
  <si>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</si>
  <si>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</si>
  <si>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</si>
  <si>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</si>
  <si>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</si>
  <si>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</si>
  <si>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</si>
  <si>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</si>
  <si>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</si>
  <si>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</si>
  <si>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</si>
  <si>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</si>
  <si>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</si>
  <si>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</si>
  <si>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</si>
  <si>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</si>
  <si>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</si>
  <si>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</si>
  <si>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</si>
  <si>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</si>
  <si>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</si>
  <si>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</si>
  <si>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</si>
  <si>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</si>
  <si>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</si>
  <si>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</si>
  <si>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</si>
  <si>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</si>
  <si>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</si>
  <si>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</si>
  <si>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</si>
  <si>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</si>
  <si>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</si>
  <si>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</si>
  <si>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</si>
  <si>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</si>
  <si>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</si>
  <si>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</si>
  <si>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</si>
  <si>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</si>
  <si>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</si>
  <si>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</si>
  <si>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</si>
  <si>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</si>
  <si>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</si>
  <si>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</si>
  <si>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</si>
  <si>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</si>
  <si>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</si>
  <si>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</si>
  <si>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</si>
  <si>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</si>
  <si>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</si>
  <si>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</si>
  <si>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</si>
  <si>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</si>
  <si>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</si>
  <si>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</si>
  <si>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</si>
  <si>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</si>
  <si>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</si>
  <si>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</si>
  <si>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</si>
  <si>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</si>
  <si>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</si>
  <si>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</si>
  <si>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</si>
  <si>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</si>
  <si>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</si>
  <si>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</si>
  <si>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</si>
  <si>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</si>
  <si>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</si>
  <si>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</si>
  <si>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</si>
  <si>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</si>
  <si>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</si>
  <si>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</si>
  <si>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</si>
  <si>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</si>
  <si>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</si>
  <si>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</si>
  <si>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</si>
  <si>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</si>
  <si>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</si>
  <si>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</si>
  <si>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</si>
  <si>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</si>
  <si>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</si>
  <si>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</si>
  <si>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</si>
  <si>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</si>
  <si>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</si>
  <si>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</si>
  <si>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</si>
  <si>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</si>
  <si>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</si>
  <si>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</si>
  <si>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</si>
  <si>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</si>
  <si>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</si>
  <si>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</si>
  <si>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</si>
  <si>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</si>
  <si>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</si>
  <si>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</si>
  <si>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</si>
  <si>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</si>
  <si>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</si>
  <si>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</si>
  <si>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</si>
  <si>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</si>
  <si>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</si>
  <si>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</si>
  <si>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</si>
  <si>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</si>
  <si>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</si>
  <si>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</si>
  <si>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</si>
  <si>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</si>
  <si>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</si>
  <si>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</si>
  <si>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</si>
  <si>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</si>
  <si>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</si>
  <si>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</si>
  <si>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</si>
  <si>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</si>
  <si>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</si>
  <si>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</si>
  <si>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</si>
  <si>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</si>
  <si>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</si>
  <si>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</si>
  <si>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</si>
  <si>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</si>
  <si>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</si>
  <si>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</si>
  <si>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</si>
  <si>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</si>
  <si>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</si>
  <si>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</si>
  <si>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</si>
  <si>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</si>
  <si>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</si>
  <si>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</si>
  <si>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</si>
  <si>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</si>
  <si>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</si>
  <si>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</si>
  <si>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</si>
  <si>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</si>
  <si>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</si>
  <si>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</si>
  <si>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</si>
  <si>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</si>
  <si>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</si>
  <si>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</si>
  <si>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</si>
  <si>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</si>
  <si>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</si>
  <si>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</si>
  <si>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</si>
  <si>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</si>
  <si>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岩手県山田町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</si>
  <si>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</si>
  <si>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</si>
  <si>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</si>
  <si>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</si>
  <si>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</si>
  <si>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</si>
  <si>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</si>
  <si>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</si>
  <si>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</si>
  <si>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</si>
  <si>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</si>
  <si>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</si>
  <si>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</si>
  <si>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</si>
  <si>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</si>
  <si>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</si>
  <si>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</si>
  <si>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</si>
  <si>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</si>
  <si>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</si>
  <si>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</si>
  <si>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</si>
  <si>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</si>
  <si>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</si>
  <si>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</si>
  <si>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</si>
  <si>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</si>
  <si>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</si>
  <si>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</si>
  <si>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</si>
  <si>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</si>
  <si>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</si>
  <si>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</si>
  <si>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</si>
  <si>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</si>
  <si>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</si>
  <si>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</si>
  <si>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</si>
  <si>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</si>
  <si>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</si>
  <si>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</si>
  <si>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</si>
  <si>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</si>
  <si>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</si>
  <si>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</si>
  <si>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</si>
  <si>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</si>
  <si>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</si>
  <si>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</si>
  <si>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</si>
  <si>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</si>
  <si>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</si>
  <si>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</si>
  <si>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</si>
  <si>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</si>
  <si>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</si>
  <si>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</si>
  <si>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</si>
  <si>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</si>
  <si>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</si>
  <si>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</si>
  <si>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</si>
  <si>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</si>
  <si>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</si>
  <si>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</si>
  <si>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</si>
  <si>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</si>
  <si>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</si>
  <si>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</si>
  <si>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</si>
  <si>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</si>
  <si>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</si>
  <si>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</si>
  <si>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</si>
  <si>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</si>
  <si>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</si>
  <si>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</si>
  <si>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</si>
  <si>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</si>
  <si>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</si>
  <si>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</si>
  <si>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</si>
  <si>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</si>
  <si>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</si>
  <si>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</si>
  <si>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</si>
  <si>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</si>
  <si>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</si>
  <si>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</si>
  <si>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</si>
  <si>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</si>
  <si>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</si>
  <si>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</si>
  <si>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</si>
  <si>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</si>
  <si>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</si>
  <si>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</si>
  <si>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</si>
  <si>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</si>
  <si>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</si>
  <si>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</si>
  <si>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</si>
  <si>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</si>
  <si>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</si>
  <si>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</si>
  <si>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</si>
  <si>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</si>
  <si>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</si>
  <si>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</si>
  <si>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</si>
  <si>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</si>
  <si>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</si>
  <si>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</si>
  <si>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</si>
  <si>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</si>
  <si>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</si>
  <si>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</si>
  <si>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</si>
  <si>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</si>
  <si>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</si>
  <si>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</si>
  <si>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</si>
  <si>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</si>
  <si>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</si>
  <si>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</si>
  <si>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</si>
  <si>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</si>
  <si>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</si>
  <si>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</si>
  <si>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</si>
  <si>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</si>
  <si>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</si>
  <si>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</si>
  <si>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</si>
  <si>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</si>
  <si>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</si>
  <si>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</si>
  <si>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</si>
  <si>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</si>
  <si>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</si>
  <si>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</si>
  <si>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</si>
  <si>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</si>
  <si>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</si>
  <si>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</si>
  <si>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</si>
  <si>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</si>
  <si>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</si>
  <si>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</si>
  <si>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</si>
  <si>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</si>
  <si>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</si>
  <si>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岩手県山田町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</si>
  <si>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</si>
  <si>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</si>
  <si>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</si>
  <si>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</si>
  <si>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</si>
  <si>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</si>
  <si>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</si>
  <si>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</si>
  <si>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</si>
  <si>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</si>
  <si>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</si>
  <si>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</si>
  <si>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</si>
  <si>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</si>
  <si>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</si>
  <si>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</si>
  <si>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</si>
  <si>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</si>
  <si>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</si>
  <si>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</si>
  <si>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</si>
  <si>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</si>
  <si>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</si>
  <si>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</si>
  <si>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</si>
  <si>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</si>
  <si>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</si>
  <si>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</si>
  <si>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</si>
  <si>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</si>
  <si>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</si>
  <si>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</si>
  <si>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</si>
  <si>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</si>
  <si>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</si>
  <si>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</si>
  <si>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</si>
  <si>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介護保険特別会計（サービス事業勘定）</t>
    <phoneticPr fontId="5"/>
  </si>
  <si>
    <t>水道事業会計</t>
    <phoneticPr fontId="5"/>
  </si>
  <si>
    <t>漁業集落排水処理事業特別会計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</si>
  <si>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</si>
  <si>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</si>
  <si>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</si>
  <si>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</si>
  <si>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</si>
  <si>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</si>
  <si>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</si>
  <si>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</si>
  <si>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</si>
  <si>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</si>
  <si>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</si>
  <si>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</si>
  <si>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</si>
  <si>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</si>
  <si>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</si>
  <si>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</si>
  <si>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</si>
  <si>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</si>
  <si>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</si>
  <si>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</si>
  <si>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</si>
  <si>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</si>
  <si>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</si>
  <si>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</si>
  <si>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</si>
  <si>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</si>
  <si>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</si>
  <si>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</si>
  <si>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</si>
  <si>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</si>
  <si>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</si>
  <si>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</si>
  <si>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</si>
  <si>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</si>
  <si>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</si>
  <si>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</si>
  <si>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</si>
  <si>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</si>
  <si>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</si>
  <si>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</si>
  <si>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</si>
  <si>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</si>
  <si>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</si>
  <si>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</si>
  <si>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</si>
  <si>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</si>
  <si>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</si>
  <si>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</si>
  <si>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</si>
  <si>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</si>
  <si>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</si>
  <si>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</si>
  <si>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</si>
  <si>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</si>
  <si>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</si>
  <si>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</si>
  <si>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</si>
  <si>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</si>
  <si>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</si>
  <si>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</si>
  <si>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</si>
  <si>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</si>
  <si>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</si>
  <si>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</si>
  <si>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</si>
  <si>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</si>
  <si>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</si>
  <si>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</si>
  <si>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</si>
  <si>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</si>
  <si>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</si>
  <si>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</si>
  <si>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</si>
  <si>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</si>
  <si>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</si>
  <si>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</si>
  <si>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</si>
  <si>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</si>
  <si>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</si>
  <si>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</si>
  <si>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</si>
  <si>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</si>
  <si>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</si>
  <si>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</si>
  <si>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</si>
  <si>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</si>
  <si>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</si>
  <si>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</si>
  <si>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</si>
  <si>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</si>
  <si>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</si>
  <si>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</si>
  <si>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</si>
  <si>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</si>
  <si>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</si>
  <si>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</si>
  <si>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</si>
  <si>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</si>
  <si>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</si>
  <si>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</si>
  <si>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</si>
  <si>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</si>
  <si>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</si>
  <si>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</si>
  <si>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</si>
  <si>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</si>
  <si>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</si>
  <si>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</si>
  <si>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</si>
  <si>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</si>
  <si>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</si>
  <si>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</si>
  <si>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</si>
  <si>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</si>
  <si>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</si>
  <si>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</si>
  <si>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</si>
  <si>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</si>
  <si>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</si>
  <si>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</si>
  <si>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</si>
  <si>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</si>
  <si>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</si>
  <si>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</si>
  <si>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</si>
  <si>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</si>
  <si>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</si>
  <si>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</si>
  <si>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</si>
  <si>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</si>
  <si>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</si>
  <si>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</si>
  <si>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</si>
  <si>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</si>
  <si>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</si>
  <si>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</si>
  <si>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</si>
  <si>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</si>
  <si>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</si>
  <si>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</si>
  <si>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</si>
  <si>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</si>
  <si>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</si>
  <si>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</si>
  <si>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29.39</t>
  </si>
  <si>
    <t>一般会計</t>
  </si>
  <si>
    <t>水道事業会計</t>
  </si>
  <si>
    <t>国民健康保険特別会計（事業勘定）</t>
  </si>
  <si>
    <t>介護保険特別会計（事業勘定）</t>
  </si>
  <si>
    <t>公共下水道事業特別会計</t>
  </si>
  <si>
    <t>漁業集落排水処理事業特別会計</t>
  </si>
  <si>
    <t>介護保険特別会計（サービス事業勘定）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</si>
  <si>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</si>
  <si>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</si>
  <si>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</si>
  <si>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</si>
  <si>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</si>
  <si>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</si>
  <si>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</si>
  <si>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</si>
  <si>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</si>
  <si>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</si>
  <si>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</si>
  <si>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</si>
  <si>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t>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</si>
  <si>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</si>
  <si>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</si>
  <si>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</si>
  <si>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岩手県沿岸知的障害児施設組合</t>
    <rPh sb="0" eb="3">
      <t>イワテケン</t>
    </rPh>
    <rPh sb="3" eb="5">
      <t>エンガン</t>
    </rPh>
    <rPh sb="5" eb="7">
      <t>チテキ</t>
    </rPh>
    <rPh sb="7" eb="9">
      <t>ショウガイ</t>
    </rPh>
    <rPh sb="9" eb="10">
      <t>ジ</t>
    </rPh>
    <rPh sb="10" eb="12">
      <t>シセツ</t>
    </rPh>
    <rPh sb="12" eb="14">
      <t>クミアイ</t>
    </rPh>
    <phoneticPr fontId="2"/>
  </si>
  <si>
    <t>宮古地区広域行政組合</t>
    <rPh sb="0" eb="2">
      <t>ミヤコ</t>
    </rPh>
    <rPh sb="2" eb="4">
      <t>チク</t>
    </rPh>
    <rPh sb="4" eb="6">
      <t>コウイキ</t>
    </rPh>
    <rPh sb="6" eb="8">
      <t>ギョウセイ</t>
    </rPh>
    <rPh sb="8" eb="10">
      <t>クミアイ</t>
    </rPh>
    <phoneticPr fontId="2"/>
  </si>
  <si>
    <t>復興まちづくり基金</t>
    <phoneticPr fontId="5"/>
  </si>
  <si>
    <t>公共施設等整備基金</t>
    <phoneticPr fontId="2"/>
  </si>
  <si>
    <t>ふるさと応援基金</t>
    <phoneticPr fontId="2"/>
  </si>
  <si>
    <t>産業振興基金</t>
    <phoneticPr fontId="2"/>
  </si>
  <si>
    <t>森林環境整備基金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</si>
</sst>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94796</c:v>
                </c:pt>
                <c:pt idx="3">
                  <c:v>85942</c:v>
                </c:pt>
                <c:pt idx="4">
                  <c:v>95007</c:v>
                </c:pt>
              </c:numCache>
            </c:numRef>
          </c:val>
          <c:smooth val="0"/>
          <c:extLst>
            <c:ext xmlns:c16="http://schemas.microsoft.com/office/drawing/2014/chart" uri="{C3380CC4-5D6E-409C-BE32-E72D297353CC}">
              <c16:uniqueId val="{00000000-A922-441C-A962-8ED6F637EC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977328</c:v>
                </c:pt>
                <c:pt idx="1">
                  <c:v>428089</c:v>
                </c:pt>
                <c:pt idx="2">
                  <c:v>140027</c:v>
                </c:pt>
                <c:pt idx="3">
                  <c:v>156687</c:v>
                </c:pt>
                <c:pt idx="4">
                  <c:v>199246</c:v>
                </c:pt>
              </c:numCache>
            </c:numRef>
          </c:val>
          <c:smooth val="0"/>
          <c:extLst>
            <c:ext xmlns:c16="http://schemas.microsoft.com/office/drawing/2014/chart" uri="{C3380CC4-5D6E-409C-BE32-E72D297353CC}">
              <c16:uniqueId val="{00000001-A922-441C-A962-8ED6F637EC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4.8099999999999996</c:v>
                </c:pt>
                <c:pt idx="1">
                  <c:v>13.99</c:v>
                </c:pt>
                <c:pt idx="2">
                  <c:v>10.8</c:v>
                </c:pt>
                <c:pt idx="3">
                  <c:v>2</c:v>
                </c:pt>
                <c:pt idx="4">
                  <c:v>6.83</c:v>
                </c:pt>
              </c:numCache>
            </c:numRef>
          </c:val>
          <c:extLst>
            <c:ext xmlns:c16="http://schemas.microsoft.com/office/drawing/2014/chart" uri="{C3380CC4-5D6E-409C-BE32-E72D297353CC}">
              <c16:uniqueId val="{00000000-F613-40DA-BE0C-5F5483D570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131.51</c:v>
                </c:pt>
                <c:pt idx="1">
                  <c:v>133.68</c:v>
                </c:pt>
                <c:pt idx="2">
                  <c:v>140.51</c:v>
                </c:pt>
                <c:pt idx="3">
                  <c:v>140.47</c:v>
                </c:pt>
                <c:pt idx="4">
                  <c:v>104.1</c:v>
                </c:pt>
              </c:numCache>
            </c:numRef>
          </c:val>
          <c:extLst>
            <c:ext xmlns:c16="http://schemas.microsoft.com/office/drawing/2014/chart" uri="{C3380CC4-5D6E-409C-BE32-E72D297353CC}">
              <c16:uniqueId val="{00000001-F613-40DA-BE0C-5F5483D570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4.28</c:v>
                </c:pt>
                <c:pt idx="1">
                  <c:v>9.8800000000000008</c:v>
                </c:pt>
                <c:pt idx="2">
                  <c:v>8.83</c:v>
                </c:pt>
                <c:pt idx="3">
                  <c:v>0.46</c:v>
                </c:pt>
                <c:pt idx="4">
                  <c:v>-29.39</c:v>
                </c:pt>
              </c:numCache>
            </c:numRef>
          </c:val>
          <c:smooth val="0"/>
          <c:extLst>
            <c:ext xmlns:c16="http://schemas.microsoft.com/office/drawing/2014/chart" uri="{C3380CC4-5D6E-409C-BE32-E72D297353CC}">
              <c16:uniqueId val="{00000002-F613-40DA-BE0C-5F5483D570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D1-4F8D-A23C-2D27BC4DA6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D1-4F8D-A23C-2D27BC4DA6A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D1-4F8D-A23C-2D27BC4DA6A8}"/>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34D1-4F8D-A23C-2D27BC4DA6A8}"/>
            </c:ext>
          </c:extLst>
        </c:ser>
        <c:ser>
          <c:idx val="4"/>
          <c:order val="4"/>
          <c:tx>
            <c:strRef>
              <c:f>データシート!$A$31</c:f>
              <c:strCache>
                <c:ptCount val="1"/>
                <c:pt idx="0">
                  <c:v>漁業集落排水処理事業特別会計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4-34D1-4F8D-A23C-2D27BC4DA6A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0.06</c:v>
                </c:pt>
                <c:pt idx="8">
                  <c:v>#N/A</c:v>
                </c:pt>
                <c:pt idx="9">
                  <c:v>0.09</c:v>
                </c:pt>
              </c:numCache>
            </c:numRef>
          </c:val>
          <c:extLst>
            <c:ext xmlns:c16="http://schemas.microsoft.com/office/drawing/2014/chart" uri="{C3380CC4-5D6E-409C-BE32-E72D297353CC}">
              <c16:uniqueId val="{00000005-34D1-4F8D-A23C-2D27BC4DA6A8}"/>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1.72</c:v>
                </c:pt>
                <c:pt idx="2">
                  <c:v>#N/A</c:v>
                </c:pt>
                <c:pt idx="3">
                  <c:v>1.93</c:v>
                </c:pt>
                <c:pt idx="4">
                  <c:v>#N/A</c:v>
                </c:pt>
                <c:pt idx="5">
                  <c:v>2.0299999999999998</c:v>
                </c:pt>
                <c:pt idx="6">
                  <c:v>#N/A</c:v>
                </c:pt>
                <c:pt idx="7">
                  <c:v>2.17</c:v>
                </c:pt>
                <c:pt idx="8">
                  <c:v>#N/A</c:v>
                </c:pt>
                <c:pt idx="9">
                  <c:v>1.64</c:v>
                </c:pt>
              </c:numCache>
            </c:numRef>
          </c:val>
          <c:extLst>
            <c:ext xmlns:c16="http://schemas.microsoft.com/office/drawing/2014/chart" uri="{C3380CC4-5D6E-409C-BE32-E72D297353CC}">
              <c16:uniqueId val="{00000006-34D1-4F8D-A23C-2D27BC4DA6A8}"/>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0.72</c:v>
                </c:pt>
                <c:pt idx="4">
                  <c:v>#N/A</c:v>
                </c:pt>
                <c:pt idx="5">
                  <c:v>1.53</c:v>
                </c:pt>
                <c:pt idx="6">
                  <c:v>#N/A</c:v>
                </c:pt>
                <c:pt idx="7">
                  <c:v>3.27</c:v>
                </c:pt>
                <c:pt idx="8">
                  <c:v>#N/A</c:v>
                </c:pt>
                <c:pt idx="9">
                  <c:v>3.69</c:v>
                </c:pt>
              </c:numCache>
            </c:numRef>
          </c:val>
          <c:extLst>
            <c:ext xmlns:c16="http://schemas.microsoft.com/office/drawing/2014/chart" uri="{C3380CC4-5D6E-409C-BE32-E72D297353CC}">
              <c16:uniqueId val="{00000007-34D1-4F8D-A23C-2D27BC4DA6A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7.08</c:v>
                </c:pt>
                <c:pt idx="2">
                  <c:v>#N/A</c:v>
                </c:pt>
                <c:pt idx="3">
                  <c:v>7.34</c:v>
                </c:pt>
                <c:pt idx="4">
                  <c:v>#N/A</c:v>
                </c:pt>
                <c:pt idx="5">
                  <c:v>6.29</c:v>
                </c:pt>
                <c:pt idx="6">
                  <c:v>#N/A</c:v>
                </c:pt>
                <c:pt idx="7">
                  <c:v>6.9</c:v>
                </c:pt>
                <c:pt idx="8">
                  <c:v>#N/A</c:v>
                </c:pt>
                <c:pt idx="9">
                  <c:v>6.18</c:v>
                </c:pt>
              </c:numCache>
            </c:numRef>
          </c:val>
          <c:extLst>
            <c:ext xmlns:c16="http://schemas.microsoft.com/office/drawing/2014/chart" uri="{C3380CC4-5D6E-409C-BE32-E72D297353CC}">
              <c16:uniqueId val="{00000008-34D1-4F8D-A23C-2D27BC4DA6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6.61</c:v>
                </c:pt>
                <c:pt idx="2">
                  <c:v>#N/A</c:v>
                </c:pt>
                <c:pt idx="3">
                  <c:v>15.37</c:v>
                </c:pt>
                <c:pt idx="4">
                  <c:v>#N/A</c:v>
                </c:pt>
                <c:pt idx="5">
                  <c:v>14.68</c:v>
                </c:pt>
                <c:pt idx="6">
                  <c:v>#N/A</c:v>
                </c:pt>
                <c:pt idx="7">
                  <c:v>7.22</c:v>
                </c:pt>
                <c:pt idx="8">
                  <c:v>#N/A</c:v>
                </c:pt>
                <c:pt idx="9">
                  <c:v>10.71</c:v>
                </c:pt>
              </c:numCache>
            </c:numRef>
          </c:val>
          <c:extLst>
            <c:ext xmlns:c16="http://schemas.microsoft.com/office/drawing/2014/chart" uri="{C3380CC4-5D6E-409C-BE32-E72D297353CC}">
              <c16:uniqueId val="{00000009-34D1-4F8D-A23C-2D27BC4DA6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659</c:v>
                </c:pt>
                <c:pt idx="5">
                  <c:v>621</c:v>
                </c:pt>
                <c:pt idx="8">
                  <c:v>619</c:v>
                </c:pt>
                <c:pt idx="11">
                  <c:v>623</c:v>
                </c:pt>
                <c:pt idx="14">
                  <c:v>872</c:v>
                </c:pt>
              </c:numCache>
            </c:numRef>
          </c:val>
          <c:extLst>
            <c:ext xmlns:c16="http://schemas.microsoft.com/office/drawing/2014/chart" uri="{C3380CC4-5D6E-409C-BE32-E72D297353CC}">
              <c16:uniqueId val="{00000000-3A0B-46B9-87A2-EE8EADD0BE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0B-46B9-87A2-EE8EADD0BE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c:v>
                </c:pt>
                <c:pt idx="9">
                  <c:v>0</c:v>
                </c:pt>
                <c:pt idx="12">
                  <c:v>3</c:v>
                </c:pt>
              </c:numCache>
            </c:numRef>
          </c:val>
          <c:extLst>
            <c:ext xmlns:c16="http://schemas.microsoft.com/office/drawing/2014/chart" uri="{C3380CC4-5D6E-409C-BE32-E72D297353CC}">
              <c16:uniqueId val="{00000002-3A0B-46B9-87A2-EE8EADD0BE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3A0B-46B9-87A2-EE8EADD0BE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214</c:v>
                </c:pt>
                <c:pt idx="6">
                  <c:v>201</c:v>
                </c:pt>
                <c:pt idx="9">
                  <c:v>215</c:v>
                </c:pt>
                <c:pt idx="12">
                  <c:v>235</c:v>
                </c:pt>
              </c:numCache>
            </c:numRef>
          </c:val>
          <c:extLst>
            <c:ext xmlns:c16="http://schemas.microsoft.com/office/drawing/2014/chart" uri="{C3380CC4-5D6E-409C-BE32-E72D297353CC}">
              <c16:uniqueId val="{00000004-3A0B-46B9-87A2-EE8EADD0BE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0B-46B9-87A2-EE8EADD0BE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0B-46B9-87A2-EE8EADD0BE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756</c:v>
                </c:pt>
                <c:pt idx="3">
                  <c:v>672</c:v>
                </c:pt>
                <c:pt idx="6">
                  <c:v>615</c:v>
                </c:pt>
                <c:pt idx="9">
                  <c:v>651</c:v>
                </c:pt>
                <c:pt idx="12">
                  <c:v>724</c:v>
                </c:pt>
              </c:numCache>
            </c:numRef>
          </c:val>
          <c:extLst>
            <c:ext xmlns:c16="http://schemas.microsoft.com/office/drawing/2014/chart" uri="{C3380CC4-5D6E-409C-BE32-E72D297353CC}">
              <c16:uniqueId val="{00000007-3A0B-46B9-87A2-EE8EADD0BE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307</c:v>
                </c:pt>
                <c:pt idx="2">
                  <c:v>#N/A</c:v>
                </c:pt>
                <c:pt idx="3">
                  <c:v>#N/A</c:v>
                </c:pt>
                <c:pt idx="4">
                  <c:v>269</c:v>
                </c:pt>
                <c:pt idx="5">
                  <c:v>#N/A</c:v>
                </c:pt>
                <c:pt idx="6">
                  <c:v>#N/A</c:v>
                </c:pt>
                <c:pt idx="7">
                  <c:v>202</c:v>
                </c:pt>
                <c:pt idx="8">
                  <c:v>#N/A</c:v>
                </c:pt>
                <c:pt idx="9">
                  <c:v>#N/A</c:v>
                </c:pt>
                <c:pt idx="10">
                  <c:v>247</c:v>
                </c:pt>
                <c:pt idx="11">
                  <c:v>#N/A</c:v>
                </c:pt>
                <c:pt idx="12">
                  <c:v>#N/A</c:v>
                </c:pt>
                <c:pt idx="13">
                  <c:v>94</c:v>
                </c:pt>
                <c:pt idx="14">
                  <c:v>#N/A</c:v>
                </c:pt>
              </c:numCache>
            </c:numRef>
          </c:val>
          <c:smooth val="0"/>
          <c:extLst>
            <c:ext xmlns:c16="http://schemas.microsoft.com/office/drawing/2014/chart" uri="{C3380CC4-5D6E-409C-BE32-E72D297353CC}">
              <c16:uniqueId val="{00000008-3A0B-46B9-87A2-EE8EADD0BE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6586</c:v>
                </c:pt>
                <c:pt idx="5">
                  <c:v>7029</c:v>
                </c:pt>
                <c:pt idx="8">
                  <c:v>8020</c:v>
                </c:pt>
                <c:pt idx="11">
                  <c:v>8032</c:v>
                </c:pt>
                <c:pt idx="14">
                  <c:v>8263</c:v>
                </c:pt>
              </c:numCache>
            </c:numRef>
          </c:val>
          <c:extLst>
            <c:ext xmlns:c16="http://schemas.microsoft.com/office/drawing/2014/chart" uri="{C3380CC4-5D6E-409C-BE32-E72D297353CC}">
              <c16:uniqueId val="{00000000-C989-499C-8B01-491BD67E4E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353</c:v>
                </c:pt>
                <c:pt idx="5">
                  <c:v>317</c:v>
                </c:pt>
                <c:pt idx="8">
                  <c:v>374</c:v>
                </c:pt>
                <c:pt idx="11">
                  <c:v>375</c:v>
                </c:pt>
                <c:pt idx="14">
                  <c:v>455</c:v>
                </c:pt>
              </c:numCache>
            </c:numRef>
          </c:val>
          <c:extLst>
            <c:ext xmlns:c16="http://schemas.microsoft.com/office/drawing/2014/chart" uri="{C3380CC4-5D6E-409C-BE32-E72D297353CC}">
              <c16:uniqueId val="{00000001-C989-499C-8B01-491BD67E4E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6572</c:v>
                </c:pt>
                <c:pt idx="5">
                  <c:v>5905</c:v>
                </c:pt>
                <c:pt idx="8">
                  <c:v>6082</c:v>
                </c:pt>
                <c:pt idx="11">
                  <c:v>6572</c:v>
                </c:pt>
                <c:pt idx="14">
                  <c:v>9296</c:v>
                </c:pt>
              </c:numCache>
            </c:numRef>
          </c:val>
          <c:extLst>
            <c:ext xmlns:c16="http://schemas.microsoft.com/office/drawing/2014/chart" uri="{C3380CC4-5D6E-409C-BE32-E72D297353CC}">
              <c16:uniqueId val="{00000002-C989-499C-8B01-491BD67E4E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89-499C-8B01-491BD67E4E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89-499C-8B01-491BD67E4E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89-499C-8B01-491BD67E4E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814</c:v>
                </c:pt>
                <c:pt idx="3">
                  <c:v>752</c:v>
                </c:pt>
                <c:pt idx="6">
                  <c:v>686</c:v>
                </c:pt>
                <c:pt idx="9">
                  <c:v>649</c:v>
                </c:pt>
                <c:pt idx="12">
                  <c:v>577</c:v>
                </c:pt>
              </c:numCache>
            </c:numRef>
          </c:val>
          <c:extLst>
            <c:ext xmlns:c16="http://schemas.microsoft.com/office/drawing/2014/chart" uri="{C3380CC4-5D6E-409C-BE32-E72D297353CC}">
              <c16:uniqueId val="{00000006-C989-499C-8B01-491BD67E4E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c:v>
                </c:pt>
                <c:pt idx="3">
                  <c:v>19</c:v>
                </c:pt>
                <c:pt idx="6">
                  <c:v>15</c:v>
                </c:pt>
                <c:pt idx="9">
                  <c:v>11</c:v>
                </c:pt>
                <c:pt idx="12">
                  <c:v>7</c:v>
                </c:pt>
              </c:numCache>
            </c:numRef>
          </c:val>
          <c:extLst>
            <c:ext xmlns:c16="http://schemas.microsoft.com/office/drawing/2014/chart" uri="{C3380CC4-5D6E-409C-BE32-E72D297353CC}">
              <c16:uniqueId val="{00000007-C989-499C-8B01-491BD67E4E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3118</c:v>
                </c:pt>
                <c:pt idx="3">
                  <c:v>3115</c:v>
                </c:pt>
                <c:pt idx="6">
                  <c:v>2873</c:v>
                </c:pt>
                <c:pt idx="9">
                  <c:v>2667</c:v>
                </c:pt>
                <c:pt idx="12">
                  <c:v>2645</c:v>
                </c:pt>
              </c:numCache>
            </c:numRef>
          </c:val>
          <c:extLst>
            <c:ext xmlns:c16="http://schemas.microsoft.com/office/drawing/2014/chart" uri="{C3380CC4-5D6E-409C-BE32-E72D297353CC}">
              <c16:uniqueId val="{00000008-C989-499C-8B01-491BD67E4E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89-499C-8B01-491BD67E4E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8795</c:v>
                </c:pt>
                <c:pt idx="3">
                  <c:v>9409</c:v>
                </c:pt>
                <c:pt idx="6">
                  <c:v>9894</c:v>
                </c:pt>
                <c:pt idx="9">
                  <c:v>10804</c:v>
                </c:pt>
                <c:pt idx="12">
                  <c:v>12222</c:v>
                </c:pt>
              </c:numCache>
            </c:numRef>
          </c:val>
          <c:extLst>
            <c:ext xmlns:c16="http://schemas.microsoft.com/office/drawing/2014/chart" uri="{C3380CC4-5D6E-409C-BE32-E72D297353CC}">
              <c16:uniqueId val="{0000000A-C989-499C-8B01-491BD67E4E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45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89-499C-8B01-491BD67E4E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6927</c:v>
                </c:pt>
                <c:pt idx="1">
                  <c:v>7379</c:v>
                </c:pt>
                <c:pt idx="2">
                  <c:v>5552</c:v>
                </c:pt>
              </c:numCache>
            </c:numRef>
          </c:val>
          <c:extLst>
            <c:ext xmlns:c16="http://schemas.microsoft.com/office/drawing/2014/chart" uri="{C3380CC4-5D6E-409C-BE32-E72D297353CC}">
              <c16:uniqueId val="{00000000-3F88-4DA2-9B36-A9965812A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507</c:v>
                </c:pt>
                <c:pt idx="1">
                  <c:v>847</c:v>
                </c:pt>
                <c:pt idx="2">
                  <c:v>1301</c:v>
                </c:pt>
              </c:numCache>
            </c:numRef>
          </c:val>
          <c:extLst>
            <c:ext xmlns:c16="http://schemas.microsoft.com/office/drawing/2014/chart" uri="{C3380CC4-5D6E-409C-BE32-E72D297353CC}">
              <c16:uniqueId val="{00000001-3F88-4DA2-9B36-A9965812A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3801</c:v>
                </c:pt>
                <c:pt idx="1">
                  <c:v>2147</c:v>
                </c:pt>
                <c:pt idx="2">
                  <c:v>1921</c:v>
                </c:pt>
              </c:numCache>
            </c:numRef>
          </c:val>
          <c:extLst>
            <c:ext xmlns:c16="http://schemas.microsoft.com/office/drawing/2014/chart" uri="{C3380CC4-5D6E-409C-BE32-E72D297353CC}">
              <c16:uniqueId val="{00000002-3F88-4DA2-9B36-A9965812AB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岩手県山田町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％であり、前年度より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ポイントの減となり、平成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年度から類似団体平均を下回っている。</a:t>
          </a:r>
        </a:p>
        <a:p>
          <a:r>
            <a:rPr kumimoji="1" lang="ja-JP" altLang="en-US" sz="1400">
              <a:latin typeface="ＭＳ ゴシック" pitchFamily="49" charset="-128"/>
              <a:ea typeface="ＭＳ ゴシック" pitchFamily="49" charset="-128"/>
            </a:rPr>
            <a:t>　一般会計における元利償還金は年々減となっていたが、平成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年度に本格化した災害公営住宅整備事業や平成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年度に本格化した給食センター建設事業などにより令和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年度からは元利償還金の大幅な増が見込まれる。</a:t>
          </a:r>
        </a:p>
        <a:p>
          <a:r>
            <a:rPr kumimoji="1" lang="ja-JP" altLang="en-US" sz="1400">
              <a:latin typeface="ＭＳ ゴシック" pitchFamily="49" charset="-128"/>
              <a:ea typeface="ＭＳ ゴシック" pitchFamily="49" charset="-128"/>
            </a:rPr>
            <a:t>　今後も老朽化施設の建替えや大規模改修及び集約化など、多額の起債を要するが、事業の内容を精査しながら、交付税措置率が高い地方債を利用するなど、実質公債費比率の上昇を抑制していきたい。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岩手県山田町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将来負担額については、公営企業債等繰入見込額等が減となったものの、新たな観光拠点整備や令和元年東日本台風に係る災害復旧事業により、一般会計等における地方債現在高が増（</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億円）となったため上昇した。</a:t>
          </a:r>
        </a:p>
        <a:p>
          <a:r>
            <a:rPr kumimoji="1" lang="ja-JP" altLang="en-US" sz="1400">
              <a:latin typeface="ＭＳ ゴシック" pitchFamily="49" charset="-128"/>
              <a:ea typeface="ＭＳ ゴシック" pitchFamily="49" charset="-128"/>
            </a:rPr>
            <a:t>　充当可能財源は、地方債残高に占める過疎債や臨時財政対策債の割合が大きくなったことにより、基準財政需要額への公債費算入額が増となった。また、災害公営住宅家賃低廉・低減事業補助金の減債基金への積立等により、充当可能基金残高が増（</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今後は、令和５年度以降に山田小学校新校舎建設事業などにより多額の起債が見込まれており、地方債の新規発行に際しては、緊急性や住民ニーズ等を的確に把握し、健全な財政運営となるよう努めていく。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岩手県山田町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復興交付金及び東日本大震災震災復興特別交付税返還のため、財政調整基金を取崩したことにより、基金全体として前年比▲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1,599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災害公営住宅の建設事業債の償還や公共施設の建替え等を見据えた財源を確保するため、基金の組み替えを行う予定である。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・復興まちづくり基金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復興に関連する事業の財源に充当</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庁舎を含む公共施設等の管理、整備事業に充当</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ふるさと応援寄附金を財源として産業振興や子育て支援など８項目の関連事業に充当</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・復興まちづくり基金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震災に関連する利子補給事業等に充当したことで▲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小学校新校舎建設事業等に充当したことで前年度比で▲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ふるさと応援寄附金の受入分として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百万円を積み立てつつ、子育て支援や教育支援などの事業に対して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百万円を充当したことにより、前年度比で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・復興まちづくり基金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復興に関連する事業に今後も活用。</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公共施設等の整備や改修に対応するため、財政調整基金を組み替えて増嵩する予定。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ふるさと応援寄附金額に応じて積み立てるとともに、寄附目的に沿った事業に対して有効的に活用していく。</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復興交付金及び東日本大震災震災復興特別交付税返還のため、取崩したことにより▲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災害公営住宅の建設事業債の償還や公共施設の建替え等を見据えた財源を確保するため、減債基金及び特定目的基金の公共施設等整備基金への組み替えを行う予定である。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東日本大震災による災害公営住宅建設に係る起債償還のため、東日本大震災特別家賃低減事業国庫補助金と災害公営住宅家賃低廉化事業国庫補助金を積み立てたことなどにより、前年度から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災害公営住宅の建設事業債の繰上げ償還のため、財政調整基金から組み替えて増嵩する予定である。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岩手県山田町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14,486
14,417
262.81
13,768,164
13,158,178
364,140
5,333,691
12,221,986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ポイント下回っている。岩手県平均と比較しても、</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ポイント低い水準である。</a:t>
          </a:r>
        </a:p>
        <a:p>
          <a:r>
            <a:rPr kumimoji="1" lang="ja-JP" altLang="en-US" sz="1300">
              <a:latin typeface="ＭＳ Ｐゴシック" panose="020B0600070205080204" pitchFamily="50" charset="-128"/>
              <a:ea typeface="ＭＳ Ｐゴシック" panose="020B0600070205080204" pitchFamily="50" charset="-128"/>
            </a:rPr>
            <a:t>　今後は、歳出経常経費の削減を図っていきながら、引き続き、税の徴収強化や収納率向上に取り組み、自主財源の確保に努める。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34396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681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14288</xdr:rowOff>
    </xdr:from>
    <xdr:to>
      <xdr:col>19</xdr:col>
      <xdr:colOff>133350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14288</xdr:rowOff>
    </xdr:from>
    <xdr:to>
      <xdr:col>15</xdr:col>
      <xdr:colOff>82550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34396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127123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134938</xdr:rowOff>
    </xdr:from>
    <xdr:to>
      <xdr:col>15</xdr:col>
      <xdr:colOff>133350</xdr:colOff>
      <xdr:row>44</xdr:row>
      <xdr:rowOff>65088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49865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経常収支比率は、前年比較で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これは、市町村民税等の地方税や臨時財政対策債が減少となった一方で、施設建設に係る過疎対策事業債償還開始に伴う公債費の増加、原油価格高騰に伴う物件費（光熱水費・燃料費）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今後、大型建設事業に係る公債費の増化が見込まれることから、経常経費の削減について留意し、比率の抑制を図らなければならない。</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143256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1430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64</xdr:row>
      <xdr:rowOff>58674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1430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58674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31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58674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687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人口１人当たりの人件費・物件費について、対前年と比べ減となり、類似団体内平均値を下回った。これは、物件費の新型コロナウイルスワクチン接種関連経費の減少が主な要因となっている。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今後は、人件費の抑制や公共施設の集約化などによりコスト削減に努め、適切な財政運営をしていく。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42401</xdr:rowOff>
    </xdr:from>
    <xdr:to>
      <xdr:col>23</xdr:col>
      <xdr:colOff>133350</xdr:colOff>
      <xdr:row>82</xdr:row>
      <xdr:rowOff>65833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01301"/>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65833</xdr:rowOff>
    </xdr:from>
    <xdr:to>
      <xdr:col>19</xdr:col>
      <xdr:colOff>133350</xdr:colOff>
      <xdr:row>82</xdr:row>
      <xdr:rowOff>116821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124733"/>
          <a:ext cx="889000" cy="5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2513</xdr:rowOff>
    </xdr:from>
    <xdr:to>
      <xdr:col>15</xdr:col>
      <xdr:colOff>82550</xdr:colOff>
      <xdr:row>82</xdr:row>
      <xdr:rowOff>116821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61413"/>
          <a:ext cx="889000" cy="1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120926</xdr:rowOff>
    </xdr:from>
    <xdr:to>
      <xdr:col>11</xdr:col>
      <xdr:colOff>31750</xdr:colOff>
      <xdr:row>82</xdr:row>
      <xdr:rowOff>2513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08376"/>
          <a:ext cx="889000" cy="5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47650</xdr:rowOff>
    </xdr:from>
    <xdr:to>
      <xdr:col>11</xdr:col>
      <xdr:colOff>82550</xdr:colOff>
      <xdr:row>81</xdr:row>
      <xdr:rowOff>149250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159427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25340</xdr:rowOff>
    </xdr:from>
    <xdr:to>
      <xdr:col>7</xdr:col>
      <xdr:colOff>31750</xdr:colOff>
      <xdr:row>81</xdr:row>
      <xdr:rowOff>126940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137117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163051</xdr:rowOff>
    </xdr:from>
    <xdr:to>
      <xdr:col>23</xdr:col>
      <xdr:colOff>184150</xdr:colOff>
      <xdr:row>82</xdr:row>
      <xdr:rowOff>93201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8128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9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15033</xdr:rowOff>
    </xdr:from>
    <xdr:to>
      <xdr:col>19</xdr:col>
      <xdr:colOff>184150</xdr:colOff>
      <xdr:row>82</xdr:row>
      <xdr:rowOff>116633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101410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66021</xdr:rowOff>
    </xdr:from>
    <xdr:to>
      <xdr:col>15</xdr:col>
      <xdr:colOff>133350</xdr:colOff>
      <xdr:row>82</xdr:row>
      <xdr:rowOff>167621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2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152398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1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123163</xdr:rowOff>
    </xdr:from>
    <xdr:to>
      <xdr:col>11</xdr:col>
      <xdr:colOff>82550</xdr:colOff>
      <xdr:row>82</xdr:row>
      <xdr:rowOff>53313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70126</xdr:rowOff>
    </xdr:from>
    <xdr:to>
      <xdr:col>7</xdr:col>
      <xdr:colOff>31750</xdr:colOff>
      <xdr:row>82</xdr:row>
      <xdr:rowOff>276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156503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これは、経験年数階層内における職員分布の変動に起因するものであるが、今後は人事評価制度の導入等で給与の適正化に努めていく。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88195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8543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781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4939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85</xdr:row>
      <xdr:rowOff>4939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977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震災以降、新規職員採用が進んでいたことから類似団体内平均及び岩手県平均を上回っている。</a:t>
          </a:r>
        </a:p>
        <a:p>
          <a:r>
            <a:rPr kumimoji="1" lang="ja-JP" altLang="en-US" sz="1300">
              <a:latin typeface="ＭＳ Ｐゴシック" panose="020B0600070205080204" pitchFamily="50" charset="-128"/>
              <a:ea typeface="ＭＳ Ｐゴシック" panose="020B0600070205080204" pitchFamily="50" charset="-128"/>
            </a:rPr>
            <a:t>　今後、事務の改善や業務体制の見直しを行い、適正な定員管理に取り組んでいく。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26065</xdr:rowOff>
    </xdr:from>
    <xdr:to>
      <xdr:col>81</xdr:col>
      <xdr:colOff>44450</xdr:colOff>
      <xdr:row>62</xdr:row>
      <xdr:rowOff>73176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655965"/>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xdr:rowOff>
    </xdr:from>
    <xdr:to>
      <xdr:col>77</xdr:col>
      <xdr:colOff>44450</xdr:colOff>
      <xdr:row>62</xdr:row>
      <xdr:rowOff>26065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63068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xdr:rowOff>
    </xdr:from>
    <xdr:to>
      <xdr:col>72</xdr:col>
      <xdr:colOff>203200</xdr:colOff>
      <xdr:row>62</xdr:row>
      <xdr:rowOff>15724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63068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62</xdr:row>
      <xdr:rowOff>15724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585873"/>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17114</xdr:rowOff>
    </xdr:from>
    <xdr:to>
      <xdr:col>68</xdr:col>
      <xdr:colOff>203200</xdr:colOff>
      <xdr:row>60</xdr:row>
      <xdr:rowOff>118714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128891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1028</xdr:rowOff>
    </xdr:from>
    <xdr:to>
      <xdr:col>64</xdr:col>
      <xdr:colOff>152400</xdr:colOff>
      <xdr:row>60</xdr:row>
      <xdr:rowOff>102628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112805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22376</xdr:rowOff>
    </xdr:from>
    <xdr:to>
      <xdr:col>81</xdr:col>
      <xdr:colOff>95250</xdr:colOff>
      <xdr:row>62</xdr:row>
      <xdr:rowOff>123976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165903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6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146715</xdr:rowOff>
    </xdr:from>
    <xdr:to>
      <xdr:col>77</xdr:col>
      <xdr:colOff>95250</xdr:colOff>
      <xdr:row>62</xdr:row>
      <xdr:rowOff>76865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61642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69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121436</xdr:rowOff>
    </xdr:from>
    <xdr:to>
      <xdr:col>73</xdr:col>
      <xdr:colOff>44450</xdr:colOff>
      <xdr:row>62</xdr:row>
      <xdr:rowOff>51586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136374</xdr:rowOff>
    </xdr:from>
    <xdr:to>
      <xdr:col>68</xdr:col>
      <xdr:colOff>203200</xdr:colOff>
      <xdr:row>62</xdr:row>
      <xdr:rowOff>66524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51301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実質公債費比率は前年比較で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これは、近年、交付税算入率の高い起債が増加しているためである。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今後は公債費が増加し、上昇していくことが見込まれることから、緊急性・住民ニーズ等を的確に把握し、事業の内容を精査しながら適切な執行に努めていく。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38</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48229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6879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62305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6879</xdr:rowOff>
    </xdr:from>
    <xdr:to>
      <xdr:col>72</xdr:col>
      <xdr:colOff>203200</xdr:colOff>
      <xdr:row>39</xdr:row>
      <xdr:rowOff>117475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69342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117475</xdr:rowOff>
    </xdr:from>
    <xdr:to>
      <xdr:col>68</xdr:col>
      <xdr:colOff>152400</xdr:colOff>
      <xdr:row>40</xdr:row>
      <xdr:rowOff>6350</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142469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66146</xdr:rowOff>
    </xdr:from>
    <xdr:to>
      <xdr:col>64</xdr:col>
      <xdr:colOff>152400</xdr:colOff>
      <xdr:row>40</xdr:row>
      <xdr:rowOff>167746</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152523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127529</xdr:rowOff>
    </xdr:from>
    <xdr:to>
      <xdr:col>73</xdr:col>
      <xdr:colOff>44450</xdr:colOff>
      <xdr:row>39</xdr:row>
      <xdr:rowOff>57679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6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67856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4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66675</xdr:rowOff>
    </xdr:from>
    <xdr:to>
      <xdr:col>68</xdr:col>
      <xdr:colOff>203200</xdr:colOff>
      <xdr:row>39</xdr:row>
      <xdr:rowOff>168275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将来負担比率は、前年度同様に生じていない。</a:t>
          </a:r>
        </a:p>
        <a:p>
          <a:r>
            <a:rPr kumimoji="1" lang="ja-JP" altLang="en-US" sz="1300">
              <a:latin typeface="ＭＳ Ｐゴシック" panose="020B0600070205080204" pitchFamily="50" charset="-128"/>
              <a:ea typeface="ＭＳ Ｐゴシック" panose="020B0600070205080204" pitchFamily="50" charset="-128"/>
            </a:rPr>
            <a:t>　地方債残高に占める過疎債や臨時財政対策債の割合が大きくなったことにより、基準財政需要額への公債費算入額が増となったこと。また、災害公営住宅家賃低廉・低減事業補助金の減債基金への積立により充当可能残高が増加したこと等が要因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98576</xdr:rowOff>
    </xdr:from>
    <xdr:to>
      <xdr:col>68</xdr:col>
      <xdr:colOff>203200</xdr:colOff>
      <xdr:row>16</xdr:row>
      <xdr:rowOff>28726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13503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45055</xdr:rowOff>
    </xdr:from>
    <xdr:to>
      <xdr:col>68</xdr:col>
      <xdr:colOff>203200</xdr:colOff>
      <xdr:row>13</xdr:row>
      <xdr:rowOff>146655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156832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岩手県山田町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14,486
14,417
262.81
13,768,164
13,158,178
364,140
5,333,691
12,221,986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これは、経常一般財源総額が減になったことが要因である。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ポイント上回っていることから、今後、事務の改善や業務体制の見直しを行い、定員も含めて適正化に努めていく。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物件費に係る経常収支比率は、前年比較で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ポイント上昇したものの、類似団体平均に近い割合で推移している。</a:t>
          </a:r>
        </a:p>
        <a:p>
          <a:r>
            <a:rPr kumimoji="1" lang="ja-JP" altLang="en-US" sz="1300">
              <a:latin typeface="ＭＳ Ｐゴシック" panose="020B0600070205080204" pitchFamily="50" charset="-128"/>
              <a:ea typeface="ＭＳ Ｐゴシック" panose="020B0600070205080204" pitchFamily="50" charset="-128"/>
            </a:rPr>
            <a:t>　原油価格高騰に伴い光熱水費や燃料費が増加したこと一方で、経常一般財源総額が減になったことが上昇の要因と思われる。</a:t>
          </a:r>
        </a:p>
        <a:p>
          <a:r>
            <a:rPr kumimoji="1" lang="ja-JP" altLang="en-US" sz="1300">
              <a:latin typeface="ＭＳ Ｐゴシック" panose="020B0600070205080204" pitchFamily="50" charset="-128"/>
              <a:ea typeface="ＭＳ Ｐゴシック" panose="020B0600070205080204" pitchFamily="50" charset="-128"/>
            </a:rPr>
            <a:t>　今後、各事業の見直しや公共施設の集約化等を推進し、物件費の削減を努める。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7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730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15</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4157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41275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41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xdr:rowOff>
    </xdr:from>
    <xdr:to>
      <xdr:col>69</xdr:col>
      <xdr:colOff>142875</xdr:colOff>
      <xdr:row>15</xdr:row>
      <xdr:rowOff>103505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161925</xdr:rowOff>
    </xdr:from>
    <xdr:to>
      <xdr:col>65</xdr:col>
      <xdr:colOff>53975</xdr:colOff>
      <xdr:row>14</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102252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扶助費に係る経常収支比率は、前年比較で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ポイント上昇しており、類似団体内平均を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　　</a:t>
          </a:r>
        </a:p>
        <a:p>
          <a:r>
            <a:rPr kumimoji="1" lang="ja-JP" altLang="en-US" sz="1300">
              <a:latin typeface="ＭＳ Ｐゴシック" panose="020B0600070205080204" pitchFamily="50" charset="-128"/>
              <a:ea typeface="ＭＳ Ｐゴシック" panose="020B0600070205080204" pitchFamily="50" charset="-128"/>
            </a:rPr>
            <a:t>　障害福祉サービス給付費をはじめ、扶助費が増化していることから、今後は実施事業の見直しや適正な給付に努めていく。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33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ポイント下落したものの、類似団体内平均値よりやや上回っている。</a:t>
          </a:r>
        </a:p>
        <a:p>
          <a:r>
            <a:rPr kumimoji="1" lang="ja-JP" altLang="en-US" sz="1300">
              <a:latin typeface="ＭＳ Ｐゴシック" panose="020B0600070205080204" pitchFamily="50" charset="-128"/>
              <a:ea typeface="ＭＳ Ｐゴシック" panose="020B0600070205080204" pitchFamily="50" charset="-128"/>
            </a:rPr>
            <a:t>　各種保険事業会計の事務費繰出が減少したことが下落の要因であるが、下水道事業への繰出が増加している。</a:t>
          </a:r>
        </a:p>
        <a:p>
          <a:r>
            <a:rPr kumimoji="1" lang="ja-JP" altLang="en-US" sz="1300">
              <a:latin typeface="ＭＳ Ｐゴシック" panose="020B0600070205080204" pitchFamily="50" charset="-128"/>
              <a:ea typeface="ＭＳ Ｐゴシック" panose="020B0600070205080204" pitchFamily="50" charset="-128"/>
            </a:rPr>
            <a:t>　今後は、一般会計の繰出金の負担額を減小させるよう、各経費を節減、効率的な運営に努める。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60325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23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60325</xdr:rowOff>
    </xdr:from>
    <xdr:to>
      <xdr:col>78</xdr:col>
      <xdr:colOff>69850</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329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59</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0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140352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xdr:rowOff>
    </xdr:from>
    <xdr:to>
      <xdr:col>78</xdr:col>
      <xdr:colOff>120650</xdr:colOff>
      <xdr:row>57</xdr:row>
      <xdr:rowOff>111125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95902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ポイント増となったが、類似団体内平均値より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今後も補助団体の決算額など注視し、適正な執行に努める。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5080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0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34</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0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66040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5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130810</xdr:rowOff>
    </xdr:from>
    <xdr:to>
      <xdr:col>69</xdr:col>
      <xdr:colOff>92075</xdr:colOff>
      <xdr:row>34</xdr:row>
      <xdr:rowOff>27940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8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125730</xdr:rowOff>
    </xdr:from>
    <xdr:to>
      <xdr:col>82</xdr:col>
      <xdr:colOff>158750</xdr:colOff>
      <xdr:row>34</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142257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年度の新斎場建設事業に係る過疎対策事業債の償還開始に伴い、公債費が増加した一方で、経常一般財源総額が減になったことが要因である。</a:t>
          </a:r>
        </a:p>
        <a:p>
          <a:r>
            <a:rPr kumimoji="1" lang="ja-JP" altLang="en-US" sz="1300">
              <a:latin typeface="ＭＳ Ｐゴシック" panose="020B0600070205080204" pitchFamily="50" charset="-128"/>
              <a:ea typeface="ＭＳ Ｐゴシック" panose="020B0600070205080204" pitchFamily="50" charset="-128"/>
            </a:rPr>
            <a:t>　今後も新・道の駅や小学校新校舎といった大型の建設事業により公債費の増加、比率の上昇が見込まれる。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297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108713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389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ポイント上昇しており、類似団体内平均値を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これは、経常経費が増加した一方で、経常一般財源総額が減少したことが要因である。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今後は、実施事業や事務体制を見直し、人件費や物件費の節減に努める。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65278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02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26415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029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126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岩手県山田町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128158</xdr:rowOff>
    </xdr:from>
    <xdr:to>
      <xdr:col>29</xdr:col>
      <xdr:colOff>127000</xdr:colOff>
      <xdr:row>16</xdr:row>
      <xdr:rowOff>159903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8983"/>
          <a:ext cx="647700" cy="3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159903</xdr:rowOff>
    </xdr:from>
    <xdr:to>
      <xdr:col>26</xdr:col>
      <xdr:colOff>50800</xdr:colOff>
      <xdr:row>17</xdr:row>
      <xdr:rowOff>22377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0728"/>
          <a:ext cx="6985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8776</xdr:rowOff>
    </xdr:from>
    <xdr:to>
      <xdr:col>22</xdr:col>
      <xdr:colOff>114300</xdr:colOff>
      <xdr:row>17</xdr:row>
      <xdr:rowOff>22377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1051"/>
          <a:ext cx="6985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8776</xdr:rowOff>
    </xdr:from>
    <xdr:to>
      <xdr:col>18</xdr:col>
      <xdr:colOff>177800</xdr:colOff>
      <xdr:row>17</xdr:row>
      <xdr:rowOff>58039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1051"/>
          <a:ext cx="698500" cy="4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138859</xdr:rowOff>
    </xdr:from>
    <xdr:to>
      <xdr:col>19</xdr:col>
      <xdr:colOff>38100</xdr:colOff>
      <xdr:row>18</xdr:row>
      <xdr:rowOff>69009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53786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142928</xdr:rowOff>
    </xdr:from>
    <xdr:to>
      <xdr:col>15</xdr:col>
      <xdr:colOff>101600</xdr:colOff>
      <xdr:row>18</xdr:row>
      <xdr:rowOff>73078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57855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77358</xdr:rowOff>
    </xdr:from>
    <xdr:to>
      <xdr:col>29</xdr:col>
      <xdr:colOff>177800</xdr:colOff>
      <xdr:row>17</xdr:row>
      <xdr:rowOff>7508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93885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109103</xdr:rowOff>
    </xdr:from>
    <xdr:to>
      <xdr:col>26</xdr:col>
      <xdr:colOff>101600</xdr:colOff>
      <xdr:row>17</xdr:row>
      <xdr:rowOff>39253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49430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143027</xdr:rowOff>
    </xdr:from>
    <xdr:to>
      <xdr:col>22</xdr:col>
      <xdr:colOff>165100</xdr:colOff>
      <xdr:row>17</xdr:row>
      <xdr:rowOff>73177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83354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129426</xdr:rowOff>
    </xdr:from>
    <xdr:to>
      <xdr:col>19</xdr:col>
      <xdr:colOff>38100</xdr:colOff>
      <xdr:row>17</xdr:row>
      <xdr:rowOff>59576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69753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7239</xdr:rowOff>
    </xdr:from>
    <xdr:to>
      <xdr:col>15</xdr:col>
      <xdr:colOff>101600</xdr:colOff>
      <xdr:row>17</xdr:row>
      <xdr:rowOff>108839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119016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316704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113188</xdr:rowOff>
    </xdr:from>
    <xdr:to>
      <xdr:col>29</xdr:col>
      <xdr:colOff>127000</xdr:colOff>
      <xdr:row>37</xdr:row>
      <xdr:rowOff>306527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7888"/>
          <a:ext cx="647700" cy="19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113188</xdr:rowOff>
    </xdr:from>
    <xdr:to>
      <xdr:col>26</xdr:col>
      <xdr:colOff>50800</xdr:colOff>
      <xdr:row>37</xdr:row>
      <xdr:rowOff>175920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7888"/>
          <a:ext cx="698500" cy="6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96196</xdr:rowOff>
    </xdr:from>
    <xdr:to>
      <xdr:col>22</xdr:col>
      <xdr:colOff>114300</xdr:colOff>
      <xdr:row>37</xdr:row>
      <xdr:rowOff>175920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0896"/>
          <a:ext cx="698500" cy="79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59430</xdr:rowOff>
    </xdr:from>
    <xdr:to>
      <xdr:col>18</xdr:col>
      <xdr:colOff>177800</xdr:colOff>
      <xdr:row>37</xdr:row>
      <xdr:rowOff>96196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84130"/>
          <a:ext cx="698500" cy="3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116967</xdr:rowOff>
    </xdr:from>
    <xdr:to>
      <xdr:col>19</xdr:col>
      <xdr:colOff>38100</xdr:colOff>
      <xdr:row>37</xdr:row>
      <xdr:rowOff>47117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228744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93611</xdr:rowOff>
    </xdr:from>
    <xdr:to>
      <xdr:col>15</xdr:col>
      <xdr:colOff>101600</xdr:colOff>
      <xdr:row>37</xdr:row>
      <xdr:rowOff>23761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205388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255727</xdr:rowOff>
    </xdr:from>
    <xdr:to>
      <xdr:col>29</xdr:col>
      <xdr:colOff>177800</xdr:colOff>
      <xdr:row>38</xdr:row>
      <xdr:rowOff>14427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8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164304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8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62388</xdr:rowOff>
    </xdr:from>
    <xdr:to>
      <xdr:col>26</xdr:col>
      <xdr:colOff>101600</xdr:colOff>
      <xdr:row>37</xdr:row>
      <xdr:rowOff>163988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148765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125120</xdr:rowOff>
    </xdr:from>
    <xdr:to>
      <xdr:col>22</xdr:col>
      <xdr:colOff>165100</xdr:colOff>
      <xdr:row>37</xdr:row>
      <xdr:rowOff>226720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211497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45396</xdr:rowOff>
    </xdr:from>
    <xdr:to>
      <xdr:col>19</xdr:col>
      <xdr:colOff>38100</xdr:colOff>
      <xdr:row>37</xdr:row>
      <xdr:rowOff>146996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8630</xdr:rowOff>
    </xdr:from>
    <xdr:to>
      <xdr:col>15</xdr:col>
      <xdr:colOff>101600</xdr:colOff>
      <xdr:row>37</xdr:row>
      <xdr:rowOff>110230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95007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岩手県山田町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14,486
14,417
262.81
13,768,164
13,158,178
364,140
5,333,691
12,221,986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69278</xdr:rowOff>
    </xdr:from>
    <xdr:to>
      <xdr:col>24</xdr:col>
      <xdr:colOff>63500</xdr:colOff>
      <xdr:row>35</xdr:row>
      <xdr:rowOff>121209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0028"/>
          <a:ext cx="8382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121209</xdr:rowOff>
    </xdr:from>
    <xdr:to>
      <xdr:col>19</xdr:col>
      <xdr:colOff>177800</xdr:colOff>
      <xdr:row>35</xdr:row>
      <xdr:rowOff>169342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1959"/>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169342</xdr:rowOff>
    </xdr:from>
    <xdr:to>
      <xdr:col>15</xdr:col>
      <xdr:colOff>50800</xdr:colOff>
      <xdr:row>36</xdr:row>
      <xdr:rowOff>5791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0092"/>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5791</xdr:rowOff>
    </xdr:from>
    <xdr:to>
      <xdr:col>10</xdr:col>
      <xdr:colOff>114300</xdr:colOff>
      <xdr:row>36</xdr:row>
      <xdr:rowOff>64999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7991"/>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44793</xdr:rowOff>
    </xdr:from>
    <xdr:to>
      <xdr:col>10</xdr:col>
      <xdr:colOff>165100</xdr:colOff>
      <xdr:row>37</xdr:row>
      <xdr:rowOff>146393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137520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58852</xdr:rowOff>
    </xdr:from>
    <xdr:to>
      <xdr:col>6</xdr:col>
      <xdr:colOff>38100</xdr:colOff>
      <xdr:row>37</xdr:row>
      <xdr:rowOff>160452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151578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18478</xdr:rowOff>
    </xdr:from>
    <xdr:to>
      <xdr:col>24</xdr:col>
      <xdr:colOff>114300</xdr:colOff>
      <xdr:row>35</xdr:row>
      <xdr:rowOff>120078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41355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70409</xdr:rowOff>
    </xdr:from>
    <xdr:to>
      <xdr:col>20</xdr:col>
      <xdr:colOff>38100</xdr:colOff>
      <xdr:row>36</xdr:row>
      <xdr:rowOff>559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17086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118542</xdr:rowOff>
    </xdr:from>
    <xdr:to>
      <xdr:col>15</xdr:col>
      <xdr:colOff>101600</xdr:colOff>
      <xdr:row>36</xdr:row>
      <xdr:rowOff>48692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65219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126441</xdr:rowOff>
    </xdr:from>
    <xdr:to>
      <xdr:col>10</xdr:col>
      <xdr:colOff>165100</xdr:colOff>
      <xdr:row>36</xdr:row>
      <xdr:rowOff>56591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73118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14199</xdr:rowOff>
    </xdr:from>
    <xdr:to>
      <xdr:col>6</xdr:col>
      <xdr:colOff>38100</xdr:colOff>
      <xdr:row>36</xdr:row>
      <xdr:rowOff>115799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132326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171251</xdr:rowOff>
    </xdr:from>
    <xdr:to>
      <xdr:col>24</xdr:col>
      <xdr:colOff>63500</xdr:colOff>
      <xdr:row>57</xdr:row>
      <xdr:rowOff>42122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72451"/>
          <a:ext cx="8382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157329</xdr:rowOff>
    </xdr:from>
    <xdr:to>
      <xdr:col>19</xdr:col>
      <xdr:colOff>177800</xdr:colOff>
      <xdr:row>56</xdr:row>
      <xdr:rowOff>171251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58529"/>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157329</xdr:rowOff>
    </xdr:from>
    <xdr:to>
      <xdr:col>15</xdr:col>
      <xdr:colOff>50800</xdr:colOff>
      <xdr:row>57</xdr:row>
      <xdr:rowOff>70320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58529"/>
          <a:ext cx="8890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70320</xdr:rowOff>
    </xdr:from>
    <xdr:to>
      <xdr:col>10</xdr:col>
      <xdr:colOff>114300</xdr:colOff>
      <xdr:row>57</xdr:row>
      <xdr:rowOff>95831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42970"/>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5785</xdr:rowOff>
    </xdr:from>
    <xdr:to>
      <xdr:col>10</xdr:col>
      <xdr:colOff>165100</xdr:colOff>
      <xdr:row>57</xdr:row>
      <xdr:rowOff>107385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123912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26134</xdr:rowOff>
    </xdr:from>
    <xdr:to>
      <xdr:col>6</xdr:col>
      <xdr:colOff>38100</xdr:colOff>
      <xdr:row>57</xdr:row>
      <xdr:rowOff>127734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144261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162772</xdr:rowOff>
    </xdr:from>
    <xdr:to>
      <xdr:col>24</xdr:col>
      <xdr:colOff>114300</xdr:colOff>
      <xdr:row>57</xdr:row>
      <xdr:rowOff>92922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87139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120451</xdr:rowOff>
    </xdr:from>
    <xdr:to>
      <xdr:col>20</xdr:col>
      <xdr:colOff>38100</xdr:colOff>
      <xdr:row>57</xdr:row>
      <xdr:rowOff>50601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67128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106529</xdr:rowOff>
    </xdr:from>
    <xdr:to>
      <xdr:col>15</xdr:col>
      <xdr:colOff>101600</xdr:colOff>
      <xdr:row>57</xdr:row>
      <xdr:rowOff>36679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53206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8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19520</xdr:rowOff>
    </xdr:from>
    <xdr:to>
      <xdr:col>10</xdr:col>
      <xdr:colOff>165100</xdr:colOff>
      <xdr:row>57</xdr:row>
      <xdr:rowOff>121120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112247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45031</xdr:rowOff>
    </xdr:from>
    <xdr:to>
      <xdr:col>6</xdr:col>
      <xdr:colOff>38100</xdr:colOff>
      <xdr:row>57</xdr:row>
      <xdr:rowOff>146631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137758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32486</xdr:rowOff>
    </xdr:from>
    <xdr:to>
      <xdr:col>24</xdr:col>
      <xdr:colOff>63500</xdr:colOff>
      <xdr:row>78</xdr:row>
      <xdr:rowOff>81211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05586"/>
          <a:ext cx="8382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121576</xdr:rowOff>
    </xdr:from>
    <xdr:to>
      <xdr:col>19</xdr:col>
      <xdr:colOff>177800</xdr:colOff>
      <xdr:row>78</xdr:row>
      <xdr:rowOff>81211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980326"/>
          <a:ext cx="889000" cy="4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121576</xdr:rowOff>
    </xdr:from>
    <xdr:to>
      <xdr:col>15</xdr:col>
      <xdr:colOff>50800</xdr:colOff>
      <xdr:row>77</xdr:row>
      <xdr:rowOff>101752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80326"/>
          <a:ext cx="889000" cy="3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101752</xdr:rowOff>
    </xdr:from>
    <xdr:to>
      <xdr:col>10</xdr:col>
      <xdr:colOff>114300</xdr:colOff>
      <xdr:row>78</xdr:row>
      <xdr:rowOff>65275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03402"/>
          <a:ext cx="889000" cy="1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14475</xdr:rowOff>
    </xdr:from>
    <xdr:to>
      <xdr:col>10</xdr:col>
      <xdr:colOff>165100</xdr:colOff>
      <xdr:row>78</xdr:row>
      <xdr:rowOff>116075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107202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167244</xdr:rowOff>
    </xdr:from>
    <xdr:to>
      <xdr:col>6</xdr:col>
      <xdr:colOff>38100</xdr:colOff>
      <xdr:row>78</xdr:row>
      <xdr:rowOff>97394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113921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153136</xdr:rowOff>
    </xdr:from>
    <xdr:to>
      <xdr:col>24</xdr:col>
      <xdr:colOff>114300</xdr:colOff>
      <xdr:row>78</xdr:row>
      <xdr:rowOff>83286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131563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30411</xdr:rowOff>
    </xdr:from>
    <xdr:to>
      <xdr:col>20</xdr:col>
      <xdr:colOff>38100</xdr:colOff>
      <xdr:row>78</xdr:row>
      <xdr:rowOff>132011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123138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9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70776</xdr:rowOff>
    </xdr:from>
    <xdr:to>
      <xdr:col>15</xdr:col>
      <xdr:colOff>101600</xdr:colOff>
      <xdr:row>76</xdr:row>
      <xdr:rowOff>926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17453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50952</xdr:rowOff>
    </xdr:from>
    <xdr:to>
      <xdr:col>10</xdr:col>
      <xdr:colOff>165100</xdr:colOff>
      <xdr:row>77</xdr:row>
      <xdr:rowOff>152552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169079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14475</xdr:rowOff>
    </xdr:from>
    <xdr:to>
      <xdr:col>6</xdr:col>
      <xdr:colOff>38100</xdr:colOff>
      <xdr:row>78</xdr:row>
      <xdr:rowOff>116075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107202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122865</xdr:rowOff>
    </xdr:from>
    <xdr:to>
      <xdr:col>24</xdr:col>
      <xdr:colOff>63500</xdr:colOff>
      <xdr:row>93</xdr:row>
      <xdr:rowOff>41827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96265"/>
          <a:ext cx="8382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122865</xdr:rowOff>
    </xdr:from>
    <xdr:to>
      <xdr:col>19</xdr:col>
      <xdr:colOff>177800</xdr:colOff>
      <xdr:row>95</xdr:row>
      <xdr:rowOff>47493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96265"/>
          <a:ext cx="889000" cy="4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47493</xdr:rowOff>
    </xdr:from>
    <xdr:to>
      <xdr:col>15</xdr:col>
      <xdr:colOff>50800</xdr:colOff>
      <xdr:row>95</xdr:row>
      <xdr:rowOff>109835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35243"/>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109835</xdr:rowOff>
    </xdr:from>
    <xdr:to>
      <xdr:col>10</xdr:col>
      <xdr:colOff>114300</xdr:colOff>
      <xdr:row>96</xdr:row>
      <xdr:rowOff>18183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97585"/>
          <a:ext cx="889000" cy="7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162477</xdr:rowOff>
    </xdr:from>
    <xdr:to>
      <xdr:col>24</xdr:col>
      <xdr:colOff>114300</xdr:colOff>
      <xdr:row>93</xdr:row>
      <xdr:rowOff>92627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13904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8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72065</xdr:rowOff>
    </xdr:from>
    <xdr:to>
      <xdr:col>20</xdr:col>
      <xdr:colOff>38100</xdr:colOff>
      <xdr:row>93</xdr:row>
      <xdr:rowOff>2215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18742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168143</xdr:rowOff>
    </xdr:from>
    <xdr:to>
      <xdr:col>15</xdr:col>
      <xdr:colOff>101600</xdr:colOff>
      <xdr:row>95</xdr:row>
      <xdr:rowOff>98293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114820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59035</xdr:rowOff>
    </xdr:from>
    <xdr:to>
      <xdr:col>10</xdr:col>
      <xdr:colOff>165100</xdr:colOff>
      <xdr:row>95</xdr:row>
      <xdr:rowOff>160635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138833</xdr:rowOff>
    </xdr:from>
    <xdr:to>
      <xdr:col>6</xdr:col>
      <xdr:colOff>38100</xdr:colOff>
      <xdr:row>96</xdr:row>
      <xdr:rowOff>68983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85510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0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167542</xdr:rowOff>
    </xdr:from>
    <xdr:to>
      <xdr:col>54</xdr:col>
      <xdr:colOff>189865</xdr:colOff>
      <xdr:row>38</xdr:row>
      <xdr:rowOff>109350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292"/>
          <a:ext cx="1270" cy="456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113177</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109350</xdr:rowOff>
    </xdr:from>
    <xdr:to>
      <xdr:col>55</xdr:col>
      <xdr:colOff>88900</xdr:colOff>
      <xdr:row>38</xdr:row>
      <xdr:rowOff>109350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2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114219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167542</xdr:rowOff>
    </xdr:from>
    <xdr:to>
      <xdr:col>55</xdr:col>
      <xdr:colOff>88900</xdr:colOff>
      <xdr:row>35</xdr:row>
      <xdr:rowOff>167542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155115</xdr:rowOff>
    </xdr:from>
    <xdr:to>
      <xdr:col>55</xdr:col>
      <xdr:colOff>0</xdr:colOff>
      <xdr:row>37</xdr:row>
      <xdr:rowOff>35824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27315"/>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88065</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31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109638</xdr:rowOff>
    </xdr:from>
    <xdr:to>
      <xdr:col>55</xdr:col>
      <xdr:colOff>50800</xdr:colOff>
      <xdr:row>38</xdr:row>
      <xdr:rowOff>39788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136501</xdr:rowOff>
    </xdr:from>
    <xdr:to>
      <xdr:col>50</xdr:col>
      <xdr:colOff>114300</xdr:colOff>
      <xdr:row>37</xdr:row>
      <xdr:rowOff>35824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22901"/>
          <a:ext cx="889000" cy="7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128250</xdr:rowOff>
    </xdr:from>
    <xdr:to>
      <xdr:col>50</xdr:col>
      <xdr:colOff>165100</xdr:colOff>
      <xdr:row>38</xdr:row>
      <xdr:rowOff>58400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49527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56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136501</xdr:rowOff>
    </xdr:from>
    <xdr:to>
      <xdr:col>45</xdr:col>
      <xdr:colOff>177800</xdr:colOff>
      <xdr:row>36</xdr:row>
      <xdr:rowOff>4222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22901"/>
          <a:ext cx="889000" cy="5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94064</xdr:rowOff>
    </xdr:from>
    <xdr:to>
      <xdr:col>46</xdr:col>
      <xdr:colOff>38100</xdr:colOff>
      <xdr:row>37</xdr:row>
      <xdr:rowOff>24214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15341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35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169029</xdr:rowOff>
    </xdr:from>
    <xdr:to>
      <xdr:col>41</xdr:col>
      <xdr:colOff>50800</xdr:colOff>
      <xdr:row>36</xdr:row>
      <xdr:rowOff>4222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312529"/>
          <a:ext cx="889000" cy="8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166654</xdr:rowOff>
    </xdr:from>
    <xdr:to>
      <xdr:col>41</xdr:col>
      <xdr:colOff>101600</xdr:colOff>
      <xdr:row>38</xdr:row>
      <xdr:rowOff>96804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87931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151237</xdr:rowOff>
    </xdr:from>
    <xdr:to>
      <xdr:col>36</xdr:col>
      <xdr:colOff>165100</xdr:colOff>
      <xdr:row>38</xdr:row>
      <xdr:rowOff>81387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104315</xdr:rowOff>
    </xdr:from>
    <xdr:to>
      <xdr:col>55</xdr:col>
      <xdr:colOff>50800</xdr:colOff>
      <xdr:row>37</xdr:row>
      <xdr:rowOff>34465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127192</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2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156474</xdr:rowOff>
    </xdr:from>
    <xdr:to>
      <xdr:col>50</xdr:col>
      <xdr:colOff>165100</xdr:colOff>
      <xdr:row>37</xdr:row>
      <xdr:rowOff>86624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103151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10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85701</xdr:rowOff>
    </xdr:from>
    <xdr:to>
      <xdr:col>46</xdr:col>
      <xdr:colOff>38100</xdr:colOff>
      <xdr:row>33</xdr:row>
      <xdr:rowOff>15851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32378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124872</xdr:rowOff>
    </xdr:from>
    <xdr:to>
      <xdr:col>41</xdr:col>
      <xdr:colOff>101600</xdr:colOff>
      <xdr:row>36</xdr:row>
      <xdr:rowOff>55022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71549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0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118229</xdr:rowOff>
    </xdr:from>
    <xdr:to>
      <xdr:col>36</xdr:col>
      <xdr:colOff>165100</xdr:colOff>
      <xdr:row>31</xdr:row>
      <xdr:rowOff>48379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64906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0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10528</xdr:rowOff>
    </xdr:from>
    <xdr:to>
      <xdr:col>54</xdr:col>
      <xdr:colOff>189865</xdr:colOff>
      <xdr:row>59</xdr:row>
      <xdr:rowOff>64613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440278"/>
          <a:ext cx="1270" cy="739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68440</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64613</xdr:rowOff>
    </xdr:from>
    <xdr:to>
      <xdr:col>55</xdr:col>
      <xdr:colOff>88900</xdr:colOff>
      <xdr:row>59</xdr:row>
      <xdr:rowOff>64613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8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128655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921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10528</xdr:rowOff>
    </xdr:from>
    <xdr:to>
      <xdr:col>55</xdr:col>
      <xdr:colOff>88900</xdr:colOff>
      <xdr:row>55</xdr:row>
      <xdr:rowOff>10528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44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116439</xdr:rowOff>
    </xdr:from>
    <xdr:to>
      <xdr:col>55</xdr:col>
      <xdr:colOff>0</xdr:colOff>
      <xdr:row>58</xdr:row>
      <xdr:rowOff>14481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89089"/>
          <a:ext cx="838200" cy="6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42823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8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64396</xdr:rowOff>
    </xdr:from>
    <xdr:to>
      <xdr:col>55</xdr:col>
      <xdr:colOff>50800</xdr:colOff>
      <xdr:row>58</xdr:row>
      <xdr:rowOff>165996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14481</xdr:rowOff>
    </xdr:from>
    <xdr:to>
      <xdr:col>50</xdr:col>
      <xdr:colOff>114300</xdr:colOff>
      <xdr:row>58</xdr:row>
      <xdr:rowOff>41684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5858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79197</xdr:rowOff>
    </xdr:from>
    <xdr:to>
      <xdr:col>50</xdr:col>
      <xdr:colOff>165100</xdr:colOff>
      <xdr:row>59</xdr:row>
      <xdr:rowOff>9347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2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1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85671</xdr:rowOff>
    </xdr:from>
    <xdr:to>
      <xdr:col>45</xdr:col>
      <xdr:colOff>177800</xdr:colOff>
      <xdr:row>58</xdr:row>
      <xdr:rowOff>41684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15421"/>
          <a:ext cx="889000" cy="4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64740</xdr:rowOff>
    </xdr:from>
    <xdr:to>
      <xdr:col>46</xdr:col>
      <xdr:colOff>38100</xdr:colOff>
      <xdr:row>58</xdr:row>
      <xdr:rowOff>166340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0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157467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101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46092</xdr:rowOff>
    </xdr:from>
    <xdr:to>
      <xdr:col>41</xdr:col>
      <xdr:colOff>50800</xdr:colOff>
      <xdr:row>55</xdr:row>
      <xdr:rowOff>85671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618592"/>
          <a:ext cx="889000" cy="8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83833</xdr:rowOff>
    </xdr:from>
    <xdr:to>
      <xdr:col>41</xdr:col>
      <xdr:colOff>101600</xdr:colOff>
      <xdr:row>59</xdr:row>
      <xdr:rowOff>13983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2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5110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1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62020</xdr:rowOff>
    </xdr:from>
    <xdr:to>
      <xdr:col>36</xdr:col>
      <xdr:colOff>165100</xdr:colOff>
      <xdr:row>58</xdr:row>
      <xdr:rowOff>163620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154747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65639</xdr:rowOff>
    </xdr:from>
    <xdr:to>
      <xdr:col>55</xdr:col>
      <xdr:colOff>50800</xdr:colOff>
      <xdr:row>57</xdr:row>
      <xdr:rowOff>167239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88516</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135131</xdr:rowOff>
    </xdr:from>
    <xdr:to>
      <xdr:col>50</xdr:col>
      <xdr:colOff>165100</xdr:colOff>
      <xdr:row>58</xdr:row>
      <xdr:rowOff>65281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81808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68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162334</xdr:rowOff>
    </xdr:from>
    <xdr:to>
      <xdr:col>46</xdr:col>
      <xdr:colOff>38100</xdr:colOff>
      <xdr:row>58</xdr:row>
      <xdr:rowOff>92484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3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109011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71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34871</xdr:rowOff>
    </xdr:from>
    <xdr:to>
      <xdr:col>41</xdr:col>
      <xdr:colOff>101600</xdr:colOff>
      <xdr:row>55</xdr:row>
      <xdr:rowOff>136471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152998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23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166742</xdr:rowOff>
    </xdr:from>
    <xdr:to>
      <xdr:col>36</xdr:col>
      <xdr:colOff>165100</xdr:colOff>
      <xdr:row>50</xdr:row>
      <xdr:rowOff>96892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5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113419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34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95588</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3125788"/>
          <a:ext cx="1270" cy="517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104161</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8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42266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90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95588</xdr:rowOff>
    </xdr:from>
    <xdr:to>
      <xdr:col>55</xdr:col>
      <xdr:colOff>88900</xdr:colOff>
      <xdr:row>76</xdr:row>
      <xdr:rowOff>95588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1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169337</xdr:rowOff>
    </xdr:from>
    <xdr:to>
      <xdr:col>55</xdr:col>
      <xdr:colOff>0</xdr:colOff>
      <xdr:row>79</xdr:row>
      <xdr:rowOff>41940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42437"/>
          <a:ext cx="838200" cy="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148610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52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170183</xdr:rowOff>
    </xdr:from>
    <xdr:to>
      <xdr:col>55</xdr:col>
      <xdr:colOff>50800</xdr:colOff>
      <xdr:row>79</xdr:row>
      <xdr:rowOff>100333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54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149647</xdr:rowOff>
    </xdr:from>
    <xdr:to>
      <xdr:col>50</xdr:col>
      <xdr:colOff>114300</xdr:colOff>
      <xdr:row>79</xdr:row>
      <xdr:rowOff>41940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22747"/>
          <a:ext cx="889000" cy="6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8623</xdr:rowOff>
    </xdr:from>
    <xdr:to>
      <xdr:col>50</xdr:col>
      <xdr:colOff>165100</xdr:colOff>
      <xdr:row>79</xdr:row>
      <xdr:rowOff>110223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55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101350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6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4758</xdr:rowOff>
    </xdr:from>
    <xdr:to>
      <xdr:col>45</xdr:col>
      <xdr:colOff>177800</xdr:colOff>
      <xdr:row>78</xdr:row>
      <xdr:rowOff>149647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34958"/>
          <a:ext cx="889000" cy="48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170061</xdr:rowOff>
    </xdr:from>
    <xdr:to>
      <xdr:col>46</xdr:col>
      <xdr:colOff>38100</xdr:colOff>
      <xdr:row>79</xdr:row>
      <xdr:rowOff>100211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5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91338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6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39198</xdr:rowOff>
    </xdr:from>
    <xdr:to>
      <xdr:col>41</xdr:col>
      <xdr:colOff>50800</xdr:colOff>
      <xdr:row>76</xdr:row>
      <xdr:rowOff>4758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212148"/>
          <a:ext cx="889000" cy="8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167078</xdr:rowOff>
    </xdr:from>
    <xdr:to>
      <xdr:col>41</xdr:col>
      <xdr:colOff>101600</xdr:colOff>
      <xdr:row>79</xdr:row>
      <xdr:rowOff>97228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54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88355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63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144918</xdr:rowOff>
    </xdr:from>
    <xdr:to>
      <xdr:col>36</xdr:col>
      <xdr:colOff>165100</xdr:colOff>
      <xdr:row>79</xdr:row>
      <xdr:rowOff>75068</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66195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6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118537</xdr:rowOff>
    </xdr:from>
    <xdr:to>
      <xdr:col>55</xdr:col>
      <xdr:colOff>50800</xdr:colOff>
      <xdr:row>79</xdr:row>
      <xdr:rowOff>48687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77914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162590</xdr:rowOff>
    </xdr:from>
    <xdr:to>
      <xdr:col>50</xdr:col>
      <xdr:colOff>165100</xdr:colOff>
      <xdr:row>79</xdr:row>
      <xdr:rowOff>92740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109267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98847</xdr:rowOff>
    </xdr:from>
    <xdr:to>
      <xdr:col>46</xdr:col>
      <xdr:colOff>38100</xdr:colOff>
      <xdr:row>79</xdr:row>
      <xdr:rowOff>28997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45524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24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125407</xdr:rowOff>
    </xdr:from>
    <xdr:to>
      <xdr:col>41</xdr:col>
      <xdr:colOff>101600</xdr:colOff>
      <xdr:row>76</xdr:row>
      <xdr:rowOff>55556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84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72084</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61795" y="127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159848</xdr:rowOff>
    </xdr:from>
    <xdr:to>
      <xdr:col>36</xdr:col>
      <xdr:colOff>165100</xdr:colOff>
      <xdr:row>71</xdr:row>
      <xdr:rowOff>89998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1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106525</xdr:rowOff>
    </xdr:from>
    <xdr:ext cx="599010"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672795" y="1193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84260</xdr:rowOff>
    </xdr:from>
    <xdr:to>
      <xdr:col>55</xdr:col>
      <xdr:colOff>0</xdr:colOff>
      <xdr:row>96</xdr:row>
      <xdr:rowOff>15963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372010"/>
          <a:ext cx="8382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15963</xdr:rowOff>
    </xdr:from>
    <xdr:to>
      <xdr:col>50</xdr:col>
      <xdr:colOff>114300</xdr:colOff>
      <xdr:row>97</xdr:row>
      <xdr:rowOff>81403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75163"/>
          <a:ext cx="889000" cy="23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81403</xdr:rowOff>
    </xdr:from>
    <xdr:to>
      <xdr:col>45</xdr:col>
      <xdr:colOff>177800</xdr:colOff>
      <xdr:row>98</xdr:row>
      <xdr:rowOff>27581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12053"/>
          <a:ext cx="889000" cy="1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27581</xdr:rowOff>
    </xdr:from>
    <xdr:to>
      <xdr:col>41</xdr:col>
      <xdr:colOff>50800</xdr:colOff>
      <xdr:row>98</xdr:row>
      <xdr:rowOff>91210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29681"/>
          <a:ext cx="889000" cy="6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77932</xdr:rowOff>
    </xdr:from>
    <xdr:to>
      <xdr:col>41</xdr:col>
      <xdr:colOff>101600</xdr:colOff>
      <xdr:row>98</xdr:row>
      <xdr:rowOff>8082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24609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96535</xdr:rowOff>
    </xdr:from>
    <xdr:to>
      <xdr:col>36</xdr:col>
      <xdr:colOff>165100</xdr:colOff>
      <xdr:row>98</xdr:row>
      <xdr:rowOff>26685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43212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33460</xdr:rowOff>
    </xdr:from>
    <xdr:to>
      <xdr:col>55</xdr:col>
      <xdr:colOff>50800</xdr:colOff>
      <xdr:row>95</xdr:row>
      <xdr:rowOff>135060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3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56337</xdr:rowOff>
    </xdr:from>
    <xdr:ext cx="599010"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17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136613</xdr:rowOff>
    </xdr:from>
    <xdr:to>
      <xdr:col>50</xdr:col>
      <xdr:colOff>165100</xdr:colOff>
      <xdr:row>96</xdr:row>
      <xdr:rowOff>66763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83290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39795" y="161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30603</xdr:rowOff>
    </xdr:from>
    <xdr:to>
      <xdr:col>46</xdr:col>
      <xdr:colOff>38100</xdr:colOff>
      <xdr:row>97</xdr:row>
      <xdr:rowOff>132203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123330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148231</xdr:rowOff>
    </xdr:from>
    <xdr:to>
      <xdr:col>41</xdr:col>
      <xdr:colOff>101600</xdr:colOff>
      <xdr:row>98</xdr:row>
      <xdr:rowOff>78381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69508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40410</xdr:rowOff>
    </xdr:from>
    <xdr:to>
      <xdr:col>36</xdr:col>
      <xdr:colOff>165100</xdr:colOff>
      <xdr:row>98</xdr:row>
      <xdr:rowOff>142010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133137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143674</xdr:rowOff>
    </xdr:from>
    <xdr:to>
      <xdr:col>85</xdr:col>
      <xdr:colOff>127000</xdr:colOff>
      <xdr:row>39</xdr:row>
      <xdr:rowOff>85375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8774"/>
          <a:ext cx="838200" cy="1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9421</xdr:rowOff>
    </xdr:from>
    <xdr:to>
      <xdr:col>81</xdr:col>
      <xdr:colOff>50800</xdr:colOff>
      <xdr:row>38</xdr:row>
      <xdr:rowOff>143674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24521"/>
          <a:ext cx="889000" cy="1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9421</xdr:rowOff>
    </xdr:from>
    <xdr:to>
      <xdr:col>76</xdr:col>
      <xdr:colOff>114300</xdr:colOff>
      <xdr:row>38</xdr:row>
      <xdr:rowOff>15867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24521"/>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15867</xdr:rowOff>
    </xdr:from>
    <xdr:to>
      <xdr:col>71</xdr:col>
      <xdr:colOff>177800</xdr:colOff>
      <xdr:row>38</xdr:row>
      <xdr:rowOff>71675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30967"/>
          <a:ext cx="889000" cy="5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18798</xdr:rowOff>
    </xdr:from>
    <xdr:to>
      <xdr:col>72</xdr:col>
      <xdr:colOff>38100</xdr:colOff>
      <xdr:row>39</xdr:row>
      <xdr:rowOff>120398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111525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23299</xdr:rowOff>
    </xdr:from>
    <xdr:to>
      <xdr:col>67</xdr:col>
      <xdr:colOff>101600</xdr:colOff>
      <xdr:row>39</xdr:row>
      <xdr:rowOff>124899</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116026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0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34575</xdr:rowOff>
    </xdr:from>
    <xdr:to>
      <xdr:col>85</xdr:col>
      <xdr:colOff>177800</xdr:colOff>
      <xdr:row>39</xdr:row>
      <xdr:rowOff>136175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92874</xdr:rowOff>
    </xdr:from>
    <xdr:to>
      <xdr:col>81</xdr:col>
      <xdr:colOff>101600</xdr:colOff>
      <xdr:row>39</xdr:row>
      <xdr:rowOff>23024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39552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63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130071</xdr:rowOff>
    </xdr:from>
    <xdr:to>
      <xdr:col>76</xdr:col>
      <xdr:colOff>165100</xdr:colOff>
      <xdr:row>38</xdr:row>
      <xdr:rowOff>60221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7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76748</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6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136517</xdr:rowOff>
    </xdr:from>
    <xdr:to>
      <xdr:col>72</xdr:col>
      <xdr:colOff>38100</xdr:colOff>
      <xdr:row>38</xdr:row>
      <xdr:rowOff>66667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83194</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2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20875</xdr:rowOff>
    </xdr:from>
    <xdr:to>
      <xdr:col>67</xdr:col>
      <xdr:colOff>101600</xdr:colOff>
      <xdr:row>38</xdr:row>
      <xdr:rowOff>122475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139002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失業対策事業費グラフ枠">
          <a:extLst>
            <a:ext uri="{FF2B5EF4-FFF2-40B4-BE49-F238E27FC236}">
              <a16:creationId xmlns:a16="http://schemas.microsoft.com/office/drawing/2014/main" id="{00000000-0008-0000-06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81" name="失業対策事業費最小値テキスト">
          <a:extLst>
            <a:ext uri="{FF2B5EF4-FFF2-40B4-BE49-F238E27FC236}">
              <a16:creationId xmlns:a16="http://schemas.microsoft.com/office/drawing/2014/main" id="{00000000-0008-0000-0600-00004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83" name="失業対策事業費最大値テキスト">
          <a:extLst>
            <a:ext uri="{FF2B5EF4-FFF2-40B4-BE49-F238E27FC236}">
              <a16:creationId xmlns:a16="http://schemas.microsoft.com/office/drawing/2014/main" id="{00000000-0008-0000-0600-00004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6" name="失業対策事業費平均値テキスト">
          <a:extLst>
            <a:ext uri="{FF2B5EF4-FFF2-40B4-BE49-F238E27FC236}">
              <a16:creationId xmlns:a16="http://schemas.microsoft.com/office/drawing/2014/main" id="{00000000-0008-0000-0600-00004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7" name="フローチャート: 判断 596">
          <a:extLst>
            <a:ext uri="{FF2B5EF4-FFF2-40B4-BE49-F238E27FC236}">
              <a16:creationId xmlns:a16="http://schemas.microsoft.com/office/drawing/2014/main" id="{00000000-0008-0000-0600-000055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605" name="失業対策事業費該当値テキスト">
          <a:extLst>
            <a:ext uri="{FF2B5EF4-FFF2-40B4-BE49-F238E27FC236}">
              <a16:creationId xmlns:a16="http://schemas.microsoft.com/office/drawing/2014/main" id="{00000000-0008-0000-0600-00005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12" name="楕円 611">
          <a:extLst>
            <a:ext uri="{FF2B5EF4-FFF2-40B4-BE49-F238E27FC236}">
              <a16:creationId xmlns:a16="http://schemas.microsoft.com/office/drawing/2014/main" id="{00000000-0008-0000-0600-00006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a:extLst>
            <a:ext uri="{FF2B5EF4-FFF2-40B4-BE49-F238E27FC236}">
              <a16:creationId xmlns:a16="http://schemas.microsoft.com/office/drawing/2014/main" id="{00000000-0008-0000-06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8" name="公債費最小値テキスト">
          <a:extLst>
            <a:ext uri="{FF2B5EF4-FFF2-40B4-BE49-F238E27FC236}">
              <a16:creationId xmlns:a16="http://schemas.microsoft.com/office/drawing/2014/main" id="{00000000-0008-0000-0600-00007E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40" name="公債費最大値テキスト">
          <a:extLst>
            <a:ext uri="{FF2B5EF4-FFF2-40B4-BE49-F238E27FC236}">
              <a16:creationId xmlns:a16="http://schemas.microsoft.com/office/drawing/2014/main" id="{00000000-0008-0000-0600-000080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6282</xdr:rowOff>
    </xdr:from>
    <xdr:to>
      <xdr:col>85</xdr:col>
      <xdr:colOff>127000</xdr:colOff>
      <xdr:row>77</xdr:row>
      <xdr:rowOff>52405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5481300" y="13207932"/>
          <a:ext cx="8382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43" name="公債費平均値テキスト">
          <a:extLst>
            <a:ext uri="{FF2B5EF4-FFF2-40B4-BE49-F238E27FC236}">
              <a16:creationId xmlns:a16="http://schemas.microsoft.com/office/drawing/2014/main" id="{00000000-0008-0000-0600-000083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52405</xdr:rowOff>
    </xdr:from>
    <xdr:to>
      <xdr:col>81</xdr:col>
      <xdr:colOff>50800</xdr:colOff>
      <xdr:row>77</xdr:row>
      <xdr:rowOff>76340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4592300" y="13254055"/>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53121</xdr:rowOff>
    </xdr:from>
    <xdr:to>
      <xdr:col>76</xdr:col>
      <xdr:colOff>114300</xdr:colOff>
      <xdr:row>77</xdr:row>
      <xdr:rowOff>76340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3703300" y="13254771"/>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19830</xdr:rowOff>
    </xdr:from>
    <xdr:to>
      <xdr:col>71</xdr:col>
      <xdr:colOff>177800</xdr:colOff>
      <xdr:row>77</xdr:row>
      <xdr:rowOff>53121</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814300" y="13221480"/>
          <a:ext cx="889000" cy="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32979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8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30860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8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126932</xdr:rowOff>
    </xdr:from>
    <xdr:to>
      <xdr:col>85</xdr:col>
      <xdr:colOff>177800</xdr:colOff>
      <xdr:row>77</xdr:row>
      <xdr:rowOff>57082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6268700" y="131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105359</xdr:rowOff>
    </xdr:from>
    <xdr:ext cx="534377" cy="259045"/>
    <xdr:sp macro="" textlink="">
      <xdr:nvSpPr>
        <xdr:cNvPr id="662" name="公債費該当値テキスト">
          <a:extLst>
            <a:ext uri="{FF2B5EF4-FFF2-40B4-BE49-F238E27FC236}">
              <a16:creationId xmlns:a16="http://schemas.microsoft.com/office/drawing/2014/main" id="{00000000-0008-0000-0600-000096020000}"/>
            </a:ext>
          </a:extLst>
        </xdr:cNvPr>
        <xdr:cNvSpPr txBox="1"/>
      </xdr:nvSpPr>
      <xdr:spPr>
        <a:xfrm>
          <a:off x="16370300" y="131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1605</xdr:rowOff>
    </xdr:from>
    <xdr:to>
      <xdr:col>81</xdr:col>
      <xdr:colOff>101600</xdr:colOff>
      <xdr:row>77</xdr:row>
      <xdr:rowOff>103205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5430500" y="132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94332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14111" y="132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25540</xdr:rowOff>
    </xdr:from>
    <xdr:to>
      <xdr:col>76</xdr:col>
      <xdr:colOff>165100</xdr:colOff>
      <xdr:row>77</xdr:row>
      <xdr:rowOff>127140</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4541500" y="132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118267</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325111" y="1331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2321</xdr:rowOff>
    </xdr:from>
    <xdr:to>
      <xdr:col>72</xdr:col>
      <xdr:colOff>38100</xdr:colOff>
      <xdr:row>77</xdr:row>
      <xdr:rowOff>103921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3652500" y="132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95048</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36111" y="132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140480</xdr:rowOff>
    </xdr:from>
    <xdr:to>
      <xdr:col>67</xdr:col>
      <xdr:colOff>101600</xdr:colOff>
      <xdr:row>77</xdr:row>
      <xdr:rowOff>70630</xdr:rowOff>
    </xdr:to>
    <xdr:sp macro="" textlink="">
      <xdr:nvSpPr>
        <xdr:cNvPr id="669" name="楕円 668">
          <a:extLst>
            <a:ext uri="{FF2B5EF4-FFF2-40B4-BE49-F238E27FC236}">
              <a16:creationId xmlns:a16="http://schemas.microsoft.com/office/drawing/2014/main" id="{00000000-0008-0000-0600-00009D020000}"/>
            </a:ext>
          </a:extLst>
        </xdr:cNvPr>
        <xdr:cNvSpPr/>
      </xdr:nvSpPr>
      <xdr:spPr>
        <a:xfrm>
          <a:off x="12763500" y="131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61757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32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103312</xdr:rowOff>
    </xdr:from>
    <xdr:to>
      <xdr:col>85</xdr:col>
      <xdr:colOff>127000</xdr:colOff>
      <xdr:row>97</xdr:row>
      <xdr:rowOff>92695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562512"/>
          <a:ext cx="838200" cy="1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35957</xdr:rowOff>
    </xdr:from>
    <xdr:to>
      <xdr:col>81</xdr:col>
      <xdr:colOff>50800</xdr:colOff>
      <xdr:row>96</xdr:row>
      <xdr:rowOff>103312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323707"/>
          <a:ext cx="889000" cy="2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35957</xdr:rowOff>
    </xdr:from>
    <xdr:to>
      <xdr:col>76</xdr:col>
      <xdr:colOff>114300</xdr:colOff>
      <xdr:row>97</xdr:row>
      <xdr:rowOff>113640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323707"/>
          <a:ext cx="889000" cy="4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80378</xdr:rowOff>
    </xdr:from>
    <xdr:to>
      <xdr:col>71</xdr:col>
      <xdr:colOff>177800</xdr:colOff>
      <xdr:row>97</xdr:row>
      <xdr:rowOff>113640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196678"/>
          <a:ext cx="889000" cy="5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18952</xdr:rowOff>
    </xdr:from>
    <xdr:to>
      <xdr:col>72</xdr:col>
      <xdr:colOff>38100</xdr:colOff>
      <xdr:row>98</xdr:row>
      <xdr:rowOff>120552</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8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111679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169523</xdr:rowOff>
    </xdr:from>
    <xdr:to>
      <xdr:col>67</xdr:col>
      <xdr:colOff>101600</xdr:colOff>
      <xdr:row>98</xdr:row>
      <xdr:rowOff>99673</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8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90800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41895</xdr:rowOff>
    </xdr:from>
    <xdr:to>
      <xdr:col>85</xdr:col>
      <xdr:colOff>177800</xdr:colOff>
      <xdr:row>97</xdr:row>
      <xdr:rowOff>143495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6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20322</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52512</xdr:rowOff>
    </xdr:from>
    <xdr:to>
      <xdr:col>81</xdr:col>
      <xdr:colOff>101600</xdr:colOff>
      <xdr:row>96</xdr:row>
      <xdr:rowOff>154112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5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170639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2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156607</xdr:rowOff>
    </xdr:from>
    <xdr:to>
      <xdr:col>76</xdr:col>
      <xdr:colOff>165100</xdr:colOff>
      <xdr:row>95</xdr:row>
      <xdr:rowOff>86757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2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103284</xdr:rowOff>
    </xdr:from>
    <xdr:ext cx="59901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292795" y="160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62840</xdr:rowOff>
    </xdr:from>
    <xdr:to>
      <xdr:col>72</xdr:col>
      <xdr:colOff>38100</xdr:colOff>
      <xdr:row>97</xdr:row>
      <xdr:rowOff>164440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9517</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4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29578</xdr:rowOff>
    </xdr:from>
    <xdr:to>
      <xdr:col>67</xdr:col>
      <xdr:colOff>101600</xdr:colOff>
      <xdr:row>94</xdr:row>
      <xdr:rowOff>131178</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1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147705</xdr:rowOff>
    </xdr:from>
    <xdr:ext cx="59901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14795" y="159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125184</xdr:rowOff>
    </xdr:from>
    <xdr:to>
      <xdr:col>116</xdr:col>
      <xdr:colOff>63500</xdr:colOff>
      <xdr:row>38</xdr:row>
      <xdr:rowOff>125664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6640284"/>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125664</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0434300" y="6640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130945</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646045"/>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23795</xdr:rowOff>
    </xdr:from>
    <xdr:to>
      <xdr:col>102</xdr:col>
      <xdr:colOff>165100</xdr:colOff>
      <xdr:row>38</xdr:row>
      <xdr:rowOff>125395</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141922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19611</xdr:rowOff>
    </xdr:from>
    <xdr:to>
      <xdr:col>98</xdr:col>
      <xdr:colOff>38100</xdr:colOff>
      <xdr:row>38</xdr:row>
      <xdr:rowOff>121211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137738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74384</xdr:rowOff>
    </xdr:from>
    <xdr:to>
      <xdr:col>116</xdr:col>
      <xdr:colOff>114300</xdr:colOff>
      <xdr:row>39</xdr:row>
      <xdr:rowOff>4534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160761</xdr:rowOff>
    </xdr:from>
    <xdr:ext cx="378565"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50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74864</xdr:rowOff>
    </xdr:from>
    <xdr:to>
      <xdr:col>112</xdr:col>
      <xdr:colOff>38100</xdr:colOff>
      <xdr:row>39</xdr:row>
      <xdr:rowOff>5014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167591</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34017" y="668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80145</xdr:rowOff>
    </xdr:from>
    <xdr:to>
      <xdr:col>98</xdr:col>
      <xdr:colOff>38100</xdr:colOff>
      <xdr:row>39</xdr:row>
      <xdr:rowOff>10295</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1422</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67017" y="668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19989</xdr:rowOff>
    </xdr:from>
    <xdr:to>
      <xdr:col>116</xdr:col>
      <xdr:colOff>63500</xdr:colOff>
      <xdr:row>59</xdr:row>
      <xdr:rowOff>28677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135539"/>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147663</xdr:rowOff>
    </xdr:from>
    <xdr:to>
      <xdr:col>111</xdr:col>
      <xdr:colOff>177800</xdr:colOff>
      <xdr:row>59</xdr:row>
      <xdr:rowOff>19989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091763"/>
          <a:ext cx="889000" cy="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147663</xdr:rowOff>
    </xdr:from>
    <xdr:to>
      <xdr:col>107</xdr:col>
      <xdr:colOff>50800</xdr:colOff>
      <xdr:row>58</xdr:row>
      <xdr:rowOff>157493</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9545300" y="1009176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96724</xdr:rowOff>
    </xdr:from>
    <xdr:to>
      <xdr:col>102</xdr:col>
      <xdr:colOff>114300</xdr:colOff>
      <xdr:row>58</xdr:row>
      <xdr:rowOff>157493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10040824"/>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5715</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22242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42685</xdr:rowOff>
    </xdr:from>
    <xdr:to>
      <xdr:col>98</xdr:col>
      <xdr:colOff>38100</xdr:colOff>
      <xdr:row>58</xdr:row>
      <xdr:rowOff>144285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160812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76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149327</xdr:rowOff>
    </xdr:from>
    <xdr:to>
      <xdr:col>116</xdr:col>
      <xdr:colOff>114300</xdr:colOff>
      <xdr:row>59</xdr:row>
      <xdr:rowOff>79477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64254</xdr:rowOff>
    </xdr:from>
    <xdr:ext cx="378565"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100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140639</xdr:rowOff>
    </xdr:from>
    <xdr:to>
      <xdr:col>112</xdr:col>
      <xdr:colOff>38100</xdr:colOff>
      <xdr:row>59</xdr:row>
      <xdr:rowOff>70789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61916</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4017" y="1017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96863</xdr:rowOff>
    </xdr:from>
    <xdr:to>
      <xdr:col>107</xdr:col>
      <xdr:colOff>101600</xdr:colOff>
      <xdr:row>59</xdr:row>
      <xdr:rowOff>27013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18140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13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106693</xdr:rowOff>
    </xdr:from>
    <xdr:to>
      <xdr:col>102</xdr:col>
      <xdr:colOff>165100</xdr:colOff>
      <xdr:row>59</xdr:row>
      <xdr:rowOff>36843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27970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1014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45924</xdr:rowOff>
    </xdr:from>
    <xdr:to>
      <xdr:col>98</xdr:col>
      <xdr:colOff>38100</xdr:colOff>
      <xdr:row>58</xdr:row>
      <xdr:rowOff>147524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138651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100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12746</xdr:rowOff>
    </xdr:from>
    <xdr:to>
      <xdr:col>116</xdr:col>
      <xdr:colOff>63500</xdr:colOff>
      <xdr:row>74</xdr:row>
      <xdr:rowOff>121069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700046"/>
          <a:ext cx="838200" cy="10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121069</xdr:rowOff>
    </xdr:from>
    <xdr:to>
      <xdr:col>111</xdr:col>
      <xdr:colOff>177800</xdr:colOff>
      <xdr:row>75</xdr:row>
      <xdr:rowOff>8386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2808369"/>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149644</xdr:rowOff>
    </xdr:from>
    <xdr:to>
      <xdr:col>107</xdr:col>
      <xdr:colOff>50800</xdr:colOff>
      <xdr:row>75</xdr:row>
      <xdr:rowOff>8386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2836944"/>
          <a:ext cx="8890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149644</xdr:rowOff>
    </xdr:from>
    <xdr:to>
      <xdr:col>102</xdr:col>
      <xdr:colOff>114300</xdr:colOff>
      <xdr:row>75</xdr:row>
      <xdr:rowOff>40618</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836944"/>
          <a:ext cx="889000" cy="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66250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51619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133396</xdr:rowOff>
    </xdr:from>
    <xdr:to>
      <xdr:col>116</xdr:col>
      <xdr:colOff>114300</xdr:colOff>
      <xdr:row>74</xdr:row>
      <xdr:rowOff>63546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6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156273</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5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70269</xdr:rowOff>
    </xdr:from>
    <xdr:to>
      <xdr:col>112</xdr:col>
      <xdr:colOff>38100</xdr:colOff>
      <xdr:row>75</xdr:row>
      <xdr:rowOff>419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7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16946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5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129036</xdr:rowOff>
    </xdr:from>
    <xdr:to>
      <xdr:col>107</xdr:col>
      <xdr:colOff>101600</xdr:colOff>
      <xdr:row>75</xdr:row>
      <xdr:rowOff>59186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8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75713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5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98844</xdr:rowOff>
    </xdr:from>
    <xdr:to>
      <xdr:col>102</xdr:col>
      <xdr:colOff>165100</xdr:colOff>
      <xdr:row>75</xdr:row>
      <xdr:rowOff>28994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7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45521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5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161268</xdr:rowOff>
    </xdr:from>
    <xdr:to>
      <xdr:col>98</xdr:col>
      <xdr:colOff>38100</xdr:colOff>
      <xdr:row>75</xdr:row>
      <xdr:rowOff>91418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107945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6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千円となっており、対前年度比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千円増となった。</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普通建設事業費については、新道の駅や小学校新校舎建設等の大型事業が本格化したことから増となった。</a:t>
          </a:r>
        </a:p>
        <a:p>
          <a:r>
            <a:rPr kumimoji="1" lang="ja-JP" altLang="en-US" sz="1300">
              <a:latin typeface="ＭＳ Ｐゴシック" panose="020B0600070205080204" pitchFamily="50" charset="-128"/>
              <a:ea typeface="ＭＳ Ｐゴシック" panose="020B0600070205080204" pitchFamily="50" charset="-128"/>
            </a:rPr>
            <a:t>　補助費等については、復興交付金及び東日本大震災復興特別交付税の返還があったことにより増となった。</a:t>
          </a:r>
        </a:p>
        <a:p>
          <a:r>
            <a:rPr kumimoji="1" lang="ja-JP" altLang="en-US" sz="1300">
              <a:latin typeface="ＭＳ Ｐゴシック" panose="020B0600070205080204" pitchFamily="50" charset="-128"/>
              <a:ea typeface="ＭＳ Ｐゴシック" panose="020B0600070205080204" pitchFamily="50" charset="-128"/>
            </a:rPr>
            <a:t>　災害復旧事業費については、令和元年台風１９号にかかる復旧事業の進捗により減となっている。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維持補修費については、対前年比増となったことから、今後、公共施設の集約化等を計画的に実施し、財政負担を軽減・平準化に努め、事業費の削減に努めていく。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岩手県山田町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14,486
14,417
262.81
13,768,164
13,158,178
364,140
5,333,691
12,221,986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106226</xdr:rowOff>
    </xdr:from>
    <xdr:to>
      <xdr:col>24</xdr:col>
      <xdr:colOff>63500</xdr:colOff>
      <xdr:row>37</xdr:row>
      <xdr:rowOff>137251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4987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137251</xdr:rowOff>
    </xdr:from>
    <xdr:to>
      <xdr:col>19</xdr:col>
      <xdr:colOff>177800</xdr:colOff>
      <xdr:row>37</xdr:row>
      <xdr:rowOff>171214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80901"/>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171214</xdr:rowOff>
    </xdr:from>
    <xdr:to>
      <xdr:col>15</xdr:col>
      <xdr:colOff>50800</xdr:colOff>
      <xdr:row>38</xdr:row>
      <xdr:rowOff>31931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14864"/>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31931</xdr:rowOff>
    </xdr:from>
    <xdr:to>
      <xdr:col>10</xdr:col>
      <xdr:colOff>114300</xdr:colOff>
      <xdr:row>38</xdr:row>
      <xdr:rowOff>36503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470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101963</xdr:rowOff>
    </xdr:from>
    <xdr:to>
      <xdr:col>10</xdr:col>
      <xdr:colOff>165100</xdr:colOff>
      <xdr:row>38</xdr:row>
      <xdr:rowOff>32113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4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48640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89880</xdr:rowOff>
    </xdr:from>
    <xdr:to>
      <xdr:col>6</xdr:col>
      <xdr:colOff>38100</xdr:colOff>
      <xdr:row>38</xdr:row>
      <xdr:rowOff>20030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3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36557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0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55426</xdr:rowOff>
    </xdr:from>
    <xdr:to>
      <xdr:col>24</xdr:col>
      <xdr:colOff>114300</xdr:colOff>
      <xdr:row>37</xdr:row>
      <xdr:rowOff>157026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33853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86451</xdr:rowOff>
    </xdr:from>
    <xdr:to>
      <xdr:col>20</xdr:col>
      <xdr:colOff>38100</xdr:colOff>
      <xdr:row>38</xdr:row>
      <xdr:rowOff>16601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7728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120414</xdr:rowOff>
    </xdr:from>
    <xdr:to>
      <xdr:col>15</xdr:col>
      <xdr:colOff>101600</xdr:colOff>
      <xdr:row>38</xdr:row>
      <xdr:rowOff>50564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41691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152581</xdr:rowOff>
    </xdr:from>
    <xdr:to>
      <xdr:col>10</xdr:col>
      <xdr:colOff>165100</xdr:colOff>
      <xdr:row>38</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73858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157154</xdr:rowOff>
    </xdr:from>
    <xdr:to>
      <xdr:col>6</xdr:col>
      <xdr:colOff>38100</xdr:colOff>
      <xdr:row>38</xdr:row>
      <xdr:rowOff>87303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78430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115263</xdr:rowOff>
    </xdr:from>
    <xdr:to>
      <xdr:col>24</xdr:col>
      <xdr:colOff>62865</xdr:colOff>
      <xdr:row>58</xdr:row>
      <xdr:rowOff>164180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545013"/>
          <a:ext cx="1270" cy="563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168007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164180</xdr:rowOff>
    </xdr:from>
    <xdr:to>
      <xdr:col>24</xdr:col>
      <xdr:colOff>152400</xdr:colOff>
      <xdr:row>58</xdr:row>
      <xdr:rowOff>164180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61940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32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115263</xdr:rowOff>
    </xdr:from>
    <xdr:to>
      <xdr:col>24</xdr:col>
      <xdr:colOff>152400</xdr:colOff>
      <xdr:row>55</xdr:row>
      <xdr:rowOff>115263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5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141367</xdr:rowOff>
    </xdr:from>
    <xdr:to>
      <xdr:col>24</xdr:col>
      <xdr:colOff>63500</xdr:colOff>
      <xdr:row>57</xdr:row>
      <xdr:rowOff>3649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742567"/>
          <a:ext cx="8382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144635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17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166208</xdr:rowOff>
    </xdr:from>
    <xdr:to>
      <xdr:col>24</xdr:col>
      <xdr:colOff>114300</xdr:colOff>
      <xdr:row>58</xdr:row>
      <xdr:rowOff>96358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146265</xdr:rowOff>
    </xdr:from>
    <xdr:to>
      <xdr:col>19</xdr:col>
      <xdr:colOff>177800</xdr:colOff>
      <xdr:row>56</xdr:row>
      <xdr:rowOff>141367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061665"/>
          <a:ext cx="889000" cy="6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170592</xdr:rowOff>
    </xdr:from>
    <xdr:to>
      <xdr:col>20</xdr:col>
      <xdr:colOff>38100</xdr:colOff>
      <xdr:row>58</xdr:row>
      <xdr:rowOff>100742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0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146265</xdr:rowOff>
    </xdr:from>
    <xdr:to>
      <xdr:col>15</xdr:col>
      <xdr:colOff>50800</xdr:colOff>
      <xdr:row>56</xdr:row>
      <xdr:rowOff>124015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061665"/>
          <a:ext cx="889000" cy="6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18459</xdr:rowOff>
    </xdr:from>
    <xdr:to>
      <xdr:col>15</xdr:col>
      <xdr:colOff>101600</xdr:colOff>
      <xdr:row>57</xdr:row>
      <xdr:rowOff>120059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9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111186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8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58065</xdr:rowOff>
    </xdr:from>
    <xdr:to>
      <xdr:col>10</xdr:col>
      <xdr:colOff>114300</xdr:colOff>
      <xdr:row>56</xdr:row>
      <xdr:rowOff>124015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8802015"/>
          <a:ext cx="889000" cy="9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69685</xdr:rowOff>
    </xdr:from>
    <xdr:to>
      <xdr:col>10</xdr:col>
      <xdr:colOff>165100</xdr:colOff>
      <xdr:row>58</xdr:row>
      <xdr:rowOff>171285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1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52411</xdr:rowOff>
    </xdr:from>
    <xdr:to>
      <xdr:col>6</xdr:col>
      <xdr:colOff>38100</xdr:colOff>
      <xdr:row>58</xdr:row>
      <xdr:rowOff>154011</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145138</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08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124299</xdr:rowOff>
    </xdr:from>
    <xdr:to>
      <xdr:col>24</xdr:col>
      <xdr:colOff>114300</xdr:colOff>
      <xdr:row>57</xdr:row>
      <xdr:rowOff>54449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147176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7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90567</xdr:rowOff>
    </xdr:from>
    <xdr:to>
      <xdr:col>20</xdr:col>
      <xdr:colOff>38100</xdr:colOff>
      <xdr:row>57</xdr:row>
      <xdr:rowOff>20717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37244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95465</xdr:rowOff>
    </xdr:from>
    <xdr:to>
      <xdr:col>15</xdr:col>
      <xdr:colOff>101600</xdr:colOff>
      <xdr:row>53</xdr:row>
      <xdr:rowOff>25615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0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42142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73215</xdr:rowOff>
    </xdr:from>
    <xdr:to>
      <xdr:col>10</xdr:col>
      <xdr:colOff>165100</xdr:colOff>
      <xdr:row>57</xdr:row>
      <xdr:rowOff>3365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6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19892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44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7265</xdr:rowOff>
    </xdr:from>
    <xdr:to>
      <xdr:col>6</xdr:col>
      <xdr:colOff>38100</xdr:colOff>
      <xdr:row>51</xdr:row>
      <xdr:rowOff>108865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875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125392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852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72339</xdr:rowOff>
    </xdr:from>
    <xdr:to>
      <xdr:col>24</xdr:col>
      <xdr:colOff>63500</xdr:colOff>
      <xdr:row>74</xdr:row>
      <xdr:rowOff>13195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588189"/>
          <a:ext cx="8382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72339</xdr:rowOff>
    </xdr:from>
    <xdr:to>
      <xdr:col>19</xdr:col>
      <xdr:colOff>177800</xdr:colOff>
      <xdr:row>75</xdr:row>
      <xdr:rowOff>110896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588189"/>
          <a:ext cx="889000" cy="3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110896</xdr:rowOff>
    </xdr:from>
    <xdr:to>
      <xdr:col>15</xdr:col>
      <xdr:colOff>50800</xdr:colOff>
      <xdr:row>75</xdr:row>
      <xdr:rowOff>155981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69646"/>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155981</xdr:rowOff>
    </xdr:from>
    <xdr:to>
      <xdr:col>10</xdr:col>
      <xdr:colOff>114300</xdr:colOff>
      <xdr:row>76</xdr:row>
      <xdr:rowOff>121932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14731"/>
          <a:ext cx="889000" cy="1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148556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67873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133845</xdr:rowOff>
    </xdr:from>
    <xdr:to>
      <xdr:col>24</xdr:col>
      <xdr:colOff>114300</xdr:colOff>
      <xdr:row>74</xdr:row>
      <xdr:rowOff>63995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156722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0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21539</xdr:rowOff>
    </xdr:from>
    <xdr:to>
      <xdr:col>20</xdr:col>
      <xdr:colOff>38100</xdr:colOff>
      <xdr:row>73</xdr:row>
      <xdr:rowOff>123139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139666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1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60096</xdr:rowOff>
    </xdr:from>
    <xdr:to>
      <xdr:col>15</xdr:col>
      <xdr:colOff>101600</xdr:colOff>
      <xdr:row>75</xdr:row>
      <xdr:rowOff>161696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105181</xdr:rowOff>
    </xdr:from>
    <xdr:to>
      <xdr:col>10</xdr:col>
      <xdr:colOff>165100</xdr:colOff>
      <xdr:row>76</xdr:row>
      <xdr:rowOff>35331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51858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3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71132</xdr:rowOff>
    </xdr:from>
    <xdr:to>
      <xdr:col>6</xdr:col>
      <xdr:colOff>38100</xdr:colOff>
      <xdr:row>77</xdr:row>
      <xdr:rowOff>1282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17810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7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78232</xdr:rowOff>
    </xdr:from>
    <xdr:to>
      <xdr:col>24</xdr:col>
      <xdr:colOff>63500</xdr:colOff>
      <xdr:row>98</xdr:row>
      <xdr:rowOff>91973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880332"/>
          <a:ext cx="8382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78232</xdr:rowOff>
    </xdr:from>
    <xdr:to>
      <xdr:col>19</xdr:col>
      <xdr:colOff>177800</xdr:colOff>
      <xdr:row>98</xdr:row>
      <xdr:rowOff>128015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80332"/>
          <a:ext cx="889000" cy="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128015</xdr:rowOff>
    </xdr:from>
    <xdr:to>
      <xdr:col>15</xdr:col>
      <xdr:colOff>50800</xdr:colOff>
      <xdr:row>99</xdr:row>
      <xdr:rowOff>44438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30115"/>
          <a:ext cx="889000" cy="8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33440</xdr:rowOff>
    </xdr:from>
    <xdr:to>
      <xdr:col>10</xdr:col>
      <xdr:colOff>114300</xdr:colOff>
      <xdr:row>99</xdr:row>
      <xdr:rowOff>44438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06990"/>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167463</xdr:rowOff>
    </xdr:from>
    <xdr:to>
      <xdr:col>10</xdr:col>
      <xdr:colOff>165100</xdr:colOff>
      <xdr:row>98</xdr:row>
      <xdr:rowOff>97613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114140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17895</xdr:rowOff>
    </xdr:from>
    <xdr:to>
      <xdr:col>6</xdr:col>
      <xdr:colOff>38100</xdr:colOff>
      <xdr:row>98</xdr:row>
      <xdr:rowOff>119495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136022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41173</xdr:rowOff>
    </xdr:from>
    <xdr:to>
      <xdr:col>24</xdr:col>
      <xdr:colOff>114300</xdr:colOff>
      <xdr:row>98</xdr:row>
      <xdr:rowOff>142773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127550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27432</xdr:rowOff>
    </xdr:from>
    <xdr:to>
      <xdr:col>20</xdr:col>
      <xdr:colOff>38100</xdr:colOff>
      <xdr:row>98</xdr:row>
      <xdr:rowOff>129032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120159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77215</xdr:rowOff>
    </xdr:from>
    <xdr:to>
      <xdr:col>15</xdr:col>
      <xdr:colOff>101600</xdr:colOff>
      <xdr:row>99</xdr:row>
      <xdr:rowOff>7365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169942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165088</xdr:rowOff>
    </xdr:from>
    <xdr:to>
      <xdr:col>10</xdr:col>
      <xdr:colOff>165100</xdr:colOff>
      <xdr:row>99</xdr:row>
      <xdr:rowOff>95238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86365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154090</xdr:rowOff>
    </xdr:from>
    <xdr:to>
      <xdr:col>6</xdr:col>
      <xdr:colOff>38100</xdr:colOff>
      <xdr:row>99</xdr:row>
      <xdr:rowOff>84240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75367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103124</xdr:rowOff>
    </xdr:from>
    <xdr:to>
      <xdr:col>55</xdr:col>
      <xdr:colOff>0</xdr:colOff>
      <xdr:row>38</xdr:row>
      <xdr:rowOff>109525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1822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103124</xdr:rowOff>
    </xdr:from>
    <xdr:to>
      <xdr:col>50</xdr:col>
      <xdr:colOff>114300</xdr:colOff>
      <xdr:row>38</xdr:row>
      <xdr:rowOff>116383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1822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115012</xdr:rowOff>
    </xdr:from>
    <xdr:to>
      <xdr:col>45</xdr:col>
      <xdr:colOff>177800</xdr:colOff>
      <xdr:row>38</xdr:row>
      <xdr:rowOff>116383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3011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115012</xdr:rowOff>
    </xdr:from>
    <xdr:to>
      <xdr:col>41</xdr:col>
      <xdr:colOff>50800</xdr:colOff>
      <xdr:row>38</xdr:row>
      <xdr:rowOff>115468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3011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58725</xdr:rowOff>
    </xdr:from>
    <xdr:to>
      <xdr:col>55</xdr:col>
      <xdr:colOff>50800</xdr:colOff>
      <xdr:row>38</xdr:row>
      <xdr:rowOff>160325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145102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8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52324</xdr:rowOff>
    </xdr:from>
    <xdr:to>
      <xdr:col>50</xdr:col>
      <xdr:colOff>165100</xdr:colOff>
      <xdr:row>38</xdr:row>
      <xdr:rowOff>153924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145051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65583</xdr:rowOff>
    </xdr:from>
    <xdr:to>
      <xdr:col>46</xdr:col>
      <xdr:colOff>38100</xdr:colOff>
      <xdr:row>38</xdr:row>
      <xdr:rowOff>167183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158310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6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64212</xdr:rowOff>
    </xdr:from>
    <xdr:to>
      <xdr:col>41</xdr:col>
      <xdr:colOff>101600</xdr:colOff>
      <xdr:row>38</xdr:row>
      <xdr:rowOff>165812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156939</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672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64668</xdr:rowOff>
    </xdr:from>
    <xdr:to>
      <xdr:col>36</xdr:col>
      <xdr:colOff>165100</xdr:colOff>
      <xdr:row>38</xdr:row>
      <xdr:rowOff>166268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157395</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141087</xdr:rowOff>
    </xdr:from>
    <xdr:to>
      <xdr:col>55</xdr:col>
      <xdr:colOff>0</xdr:colOff>
      <xdr:row>58</xdr:row>
      <xdr:rowOff>10960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13737"/>
          <a:ext cx="8382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154681</xdr:rowOff>
    </xdr:from>
    <xdr:to>
      <xdr:col>50</xdr:col>
      <xdr:colOff>114300</xdr:colOff>
      <xdr:row>58</xdr:row>
      <xdr:rowOff>10960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755881"/>
          <a:ext cx="889000" cy="19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154681</xdr:rowOff>
    </xdr:from>
    <xdr:to>
      <xdr:col>45</xdr:col>
      <xdr:colOff>177800</xdr:colOff>
      <xdr:row>56</xdr:row>
      <xdr:rowOff>158559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55881"/>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162004</xdr:rowOff>
    </xdr:from>
    <xdr:to>
      <xdr:col>41</xdr:col>
      <xdr:colOff>50800</xdr:colOff>
      <xdr:row>56</xdr:row>
      <xdr:rowOff>158559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420304"/>
          <a:ext cx="889000" cy="3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91422</xdr:rowOff>
    </xdr:from>
    <xdr:to>
      <xdr:col>41</xdr:col>
      <xdr:colOff>101600</xdr:colOff>
      <xdr:row>58</xdr:row>
      <xdr:rowOff>21572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74185</xdr:rowOff>
    </xdr:from>
    <xdr:to>
      <xdr:col>36</xdr:col>
      <xdr:colOff>165100</xdr:colOff>
      <xdr:row>58</xdr:row>
      <xdr:rowOff>4335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166912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90287</xdr:rowOff>
    </xdr:from>
    <xdr:to>
      <xdr:col>55</xdr:col>
      <xdr:colOff>50800</xdr:colOff>
      <xdr:row>58</xdr:row>
      <xdr:rowOff>20437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68714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4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131610</xdr:rowOff>
    </xdr:from>
    <xdr:to>
      <xdr:col>50</xdr:col>
      <xdr:colOff>165100</xdr:colOff>
      <xdr:row>58</xdr:row>
      <xdr:rowOff>61760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52887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103881</xdr:rowOff>
    </xdr:from>
    <xdr:to>
      <xdr:col>46</xdr:col>
      <xdr:colOff>38100</xdr:colOff>
      <xdr:row>57</xdr:row>
      <xdr:rowOff>34031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50558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107759</xdr:rowOff>
    </xdr:from>
    <xdr:to>
      <xdr:col>41</xdr:col>
      <xdr:colOff>101600</xdr:colOff>
      <xdr:row>57</xdr:row>
      <xdr:rowOff>37909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54436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111204</xdr:rowOff>
    </xdr:from>
    <xdr:to>
      <xdr:col>36</xdr:col>
      <xdr:colOff>165100</xdr:colOff>
      <xdr:row>55</xdr:row>
      <xdr:rowOff>41354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36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57881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1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73423</xdr:rowOff>
    </xdr:from>
    <xdr:to>
      <xdr:col>55</xdr:col>
      <xdr:colOff>0</xdr:colOff>
      <xdr:row>76</xdr:row>
      <xdr:rowOff>63250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589273"/>
          <a:ext cx="838200" cy="5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63250</xdr:rowOff>
    </xdr:from>
    <xdr:to>
      <xdr:col>50</xdr:col>
      <xdr:colOff>114300</xdr:colOff>
      <xdr:row>76</xdr:row>
      <xdr:rowOff>120873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93450"/>
          <a:ext cx="8890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20388</xdr:rowOff>
    </xdr:from>
    <xdr:to>
      <xdr:col>45</xdr:col>
      <xdr:colOff>177800</xdr:colOff>
      <xdr:row>76</xdr:row>
      <xdr:rowOff>120873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50588"/>
          <a:ext cx="889000" cy="10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20388</xdr:rowOff>
    </xdr:from>
    <xdr:to>
      <xdr:col>41</xdr:col>
      <xdr:colOff>50800</xdr:colOff>
      <xdr:row>77</xdr:row>
      <xdr:rowOff>133576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50588"/>
          <a:ext cx="889000" cy="28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71556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49185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22623</xdr:rowOff>
    </xdr:from>
    <xdr:to>
      <xdr:col>55</xdr:col>
      <xdr:colOff>50800</xdr:colOff>
      <xdr:row>73</xdr:row>
      <xdr:rowOff>124223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5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45500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3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12450</xdr:rowOff>
    </xdr:from>
    <xdr:to>
      <xdr:col>50</xdr:col>
      <xdr:colOff>165100</xdr:colOff>
      <xdr:row>76</xdr:row>
      <xdr:rowOff>114050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130577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1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70073</xdr:rowOff>
    </xdr:from>
    <xdr:to>
      <xdr:col>46</xdr:col>
      <xdr:colOff>38100</xdr:colOff>
      <xdr:row>77</xdr:row>
      <xdr:rowOff>223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162800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141037</xdr:rowOff>
    </xdr:from>
    <xdr:to>
      <xdr:col>41</xdr:col>
      <xdr:colOff>101600</xdr:colOff>
      <xdr:row>76</xdr:row>
      <xdr:rowOff>71186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99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87714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82776</xdr:rowOff>
    </xdr:from>
    <xdr:to>
      <xdr:col>36</xdr:col>
      <xdr:colOff>165100</xdr:colOff>
      <xdr:row>78</xdr:row>
      <xdr:rowOff>12926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29453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84241</xdr:rowOff>
    </xdr:from>
    <xdr:to>
      <xdr:col>54</xdr:col>
      <xdr:colOff>189865</xdr:colOff>
      <xdr:row>99</xdr:row>
      <xdr:rowOff>63325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6371991"/>
          <a:ext cx="1270" cy="66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67152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4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63325</xdr:rowOff>
    </xdr:from>
    <xdr:to>
      <xdr:col>55</xdr:col>
      <xdr:colOff>88900</xdr:colOff>
      <xdr:row>99</xdr:row>
      <xdr:rowOff>63325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3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30918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614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84241</xdr:rowOff>
    </xdr:from>
    <xdr:to>
      <xdr:col>55</xdr:col>
      <xdr:colOff>88900</xdr:colOff>
      <xdr:row>95</xdr:row>
      <xdr:rowOff>84241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37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54342</xdr:rowOff>
    </xdr:from>
    <xdr:to>
      <xdr:col>55</xdr:col>
      <xdr:colOff>0</xdr:colOff>
      <xdr:row>98</xdr:row>
      <xdr:rowOff>72148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856442"/>
          <a:ext cx="8382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65657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86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87230</xdr:rowOff>
    </xdr:from>
    <xdr:to>
      <xdr:col>55</xdr:col>
      <xdr:colOff>50800</xdr:colOff>
      <xdr:row>99</xdr:row>
      <xdr:rowOff>17380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8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33279</xdr:rowOff>
    </xdr:from>
    <xdr:to>
      <xdr:col>50</xdr:col>
      <xdr:colOff>114300</xdr:colOff>
      <xdr:row>98</xdr:row>
      <xdr:rowOff>54342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35379"/>
          <a:ext cx="8890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104541</xdr:rowOff>
    </xdr:from>
    <xdr:to>
      <xdr:col>50</xdr:col>
      <xdr:colOff>165100</xdr:colOff>
      <xdr:row>99</xdr:row>
      <xdr:rowOff>34691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90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25818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141912</xdr:rowOff>
    </xdr:from>
    <xdr:to>
      <xdr:col>45</xdr:col>
      <xdr:colOff>177800</xdr:colOff>
      <xdr:row>98</xdr:row>
      <xdr:rowOff>33279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429662"/>
          <a:ext cx="889000" cy="40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109258</xdr:rowOff>
    </xdr:from>
    <xdr:to>
      <xdr:col>46</xdr:col>
      <xdr:colOff>38100</xdr:colOff>
      <xdr:row>99</xdr:row>
      <xdr:rowOff>39408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91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30535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70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83702</xdr:rowOff>
    </xdr:from>
    <xdr:to>
      <xdr:col>41</xdr:col>
      <xdr:colOff>50800</xdr:colOff>
      <xdr:row>95</xdr:row>
      <xdr:rowOff>141912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5514202"/>
          <a:ext cx="889000" cy="9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114250</xdr:rowOff>
    </xdr:from>
    <xdr:to>
      <xdr:col>41</xdr:col>
      <xdr:colOff>101600</xdr:colOff>
      <xdr:row>99</xdr:row>
      <xdr:rowOff>44400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9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35527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70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81443</xdr:rowOff>
    </xdr:from>
    <xdr:to>
      <xdr:col>36</xdr:col>
      <xdr:colOff>165100</xdr:colOff>
      <xdr:row>99</xdr:row>
      <xdr:rowOff>11593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21348</xdr:rowOff>
    </xdr:from>
    <xdr:to>
      <xdr:col>55</xdr:col>
      <xdr:colOff>50800</xdr:colOff>
      <xdr:row>98</xdr:row>
      <xdr:rowOff>122948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44225</xdr:rowOff>
    </xdr:from>
    <xdr:ext cx="599010"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3542</xdr:rowOff>
    </xdr:from>
    <xdr:to>
      <xdr:col>50</xdr:col>
      <xdr:colOff>165100</xdr:colOff>
      <xdr:row>98</xdr:row>
      <xdr:rowOff>105142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121669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39795" y="1658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153929</xdr:rowOff>
    </xdr:from>
    <xdr:to>
      <xdr:col>46</xdr:col>
      <xdr:colOff>38100</xdr:colOff>
      <xdr:row>98</xdr:row>
      <xdr:rowOff>84079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100606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50795" y="1655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91112</xdr:rowOff>
    </xdr:from>
    <xdr:to>
      <xdr:col>41</xdr:col>
      <xdr:colOff>101600</xdr:colOff>
      <xdr:row>96</xdr:row>
      <xdr:rowOff>21262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37789</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61795" y="1615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32902</xdr:rowOff>
    </xdr:from>
    <xdr:to>
      <xdr:col>36</xdr:col>
      <xdr:colOff>165100</xdr:colOff>
      <xdr:row>90</xdr:row>
      <xdr:rowOff>134502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4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151029</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672795" y="152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50813</xdr:rowOff>
    </xdr:from>
    <xdr:to>
      <xdr:col>85</xdr:col>
      <xdr:colOff>127000</xdr:colOff>
      <xdr:row>37</xdr:row>
      <xdr:rowOff>100438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94463"/>
          <a:ext cx="8382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50813</xdr:rowOff>
    </xdr:from>
    <xdr:to>
      <xdr:col>81</xdr:col>
      <xdr:colOff>50800</xdr:colOff>
      <xdr:row>38</xdr:row>
      <xdr:rowOff>89389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94463"/>
          <a:ext cx="8890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67387</xdr:rowOff>
    </xdr:from>
    <xdr:to>
      <xdr:col>76</xdr:col>
      <xdr:colOff>114300</xdr:colOff>
      <xdr:row>38</xdr:row>
      <xdr:rowOff>89389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82487"/>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23190</xdr:rowOff>
    </xdr:from>
    <xdr:to>
      <xdr:col>71</xdr:col>
      <xdr:colOff>177800</xdr:colOff>
      <xdr:row>38</xdr:row>
      <xdr:rowOff>67387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38290"/>
          <a:ext cx="8890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19310</xdr:rowOff>
    </xdr:from>
    <xdr:to>
      <xdr:col>72</xdr:col>
      <xdr:colOff>38100</xdr:colOff>
      <xdr:row>38</xdr:row>
      <xdr:rowOff>120910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112037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43790</xdr:rowOff>
    </xdr:from>
    <xdr:to>
      <xdr:col>67</xdr:col>
      <xdr:colOff>101600</xdr:colOff>
      <xdr:row>38</xdr:row>
      <xdr:rowOff>145390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136517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49638</xdr:rowOff>
    </xdr:from>
    <xdr:to>
      <xdr:col>85</xdr:col>
      <xdr:colOff>177800</xdr:colOff>
      <xdr:row>37</xdr:row>
      <xdr:rowOff>151238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72515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xdr:rowOff>
    </xdr:from>
    <xdr:to>
      <xdr:col>81</xdr:col>
      <xdr:colOff>101600</xdr:colOff>
      <xdr:row>37</xdr:row>
      <xdr:rowOff>101613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118140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1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38589</xdr:rowOff>
    </xdr:from>
    <xdr:to>
      <xdr:col>76</xdr:col>
      <xdr:colOff>165100</xdr:colOff>
      <xdr:row>38</xdr:row>
      <xdr:rowOff>140189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131316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16587</xdr:rowOff>
    </xdr:from>
    <xdr:to>
      <xdr:col>72</xdr:col>
      <xdr:colOff>38100</xdr:colOff>
      <xdr:row>38</xdr:row>
      <xdr:rowOff>118187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134713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143840</xdr:rowOff>
    </xdr:from>
    <xdr:to>
      <xdr:col>67</xdr:col>
      <xdr:colOff>101600</xdr:colOff>
      <xdr:row>38</xdr:row>
      <xdr:rowOff>73990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90517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2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40378</xdr:rowOff>
    </xdr:from>
    <xdr:to>
      <xdr:col>85</xdr:col>
      <xdr:colOff>127000</xdr:colOff>
      <xdr:row>57</xdr:row>
      <xdr:rowOff>41494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41578"/>
          <a:ext cx="838200" cy="17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171032</xdr:rowOff>
    </xdr:from>
    <xdr:to>
      <xdr:col>81</xdr:col>
      <xdr:colOff>50800</xdr:colOff>
      <xdr:row>57</xdr:row>
      <xdr:rowOff>41494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72232"/>
          <a:ext cx="8890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32701</xdr:rowOff>
    </xdr:from>
    <xdr:to>
      <xdr:col>76</xdr:col>
      <xdr:colOff>114300</xdr:colOff>
      <xdr:row>56</xdr:row>
      <xdr:rowOff>171032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33901"/>
          <a:ext cx="889000" cy="13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32701</xdr:rowOff>
    </xdr:from>
    <xdr:to>
      <xdr:col>71</xdr:col>
      <xdr:colOff>177800</xdr:colOff>
      <xdr:row>57</xdr:row>
      <xdr:rowOff>55127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33901"/>
          <a:ext cx="889000" cy="19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140106</xdr:rowOff>
    </xdr:from>
    <xdr:to>
      <xdr:col>72</xdr:col>
      <xdr:colOff>38100</xdr:colOff>
      <xdr:row>57</xdr:row>
      <xdr:rowOff>70256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61383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162235</xdr:rowOff>
    </xdr:from>
    <xdr:to>
      <xdr:col>67</xdr:col>
      <xdr:colOff>101600</xdr:colOff>
      <xdr:row>57</xdr:row>
      <xdr:rowOff>92385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108912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161028</xdr:rowOff>
    </xdr:from>
    <xdr:to>
      <xdr:col>85</xdr:col>
      <xdr:colOff>177800</xdr:colOff>
      <xdr:row>56</xdr:row>
      <xdr:rowOff>91178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12455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162144</xdr:rowOff>
    </xdr:from>
    <xdr:to>
      <xdr:col>81</xdr:col>
      <xdr:colOff>101600</xdr:colOff>
      <xdr:row>57</xdr:row>
      <xdr:rowOff>92294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83421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120232</xdr:rowOff>
    </xdr:from>
    <xdr:to>
      <xdr:col>76</xdr:col>
      <xdr:colOff>165100</xdr:colOff>
      <xdr:row>57</xdr:row>
      <xdr:rowOff>50382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41509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153351</xdr:rowOff>
    </xdr:from>
    <xdr:to>
      <xdr:col>72</xdr:col>
      <xdr:colOff>38100</xdr:colOff>
      <xdr:row>56</xdr:row>
      <xdr:rowOff>83501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100028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4327</xdr:rowOff>
    </xdr:from>
    <xdr:to>
      <xdr:col>67</xdr:col>
      <xdr:colOff>101600</xdr:colOff>
      <xdr:row>57</xdr:row>
      <xdr:rowOff>105927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97054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143675</xdr:rowOff>
    </xdr:from>
    <xdr:to>
      <xdr:col>85</xdr:col>
      <xdr:colOff>127000</xdr:colOff>
      <xdr:row>79</xdr:row>
      <xdr:rowOff>85375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6775"/>
          <a:ext cx="838200" cy="1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7152</xdr:rowOff>
    </xdr:from>
    <xdr:to>
      <xdr:col>81</xdr:col>
      <xdr:colOff>50800</xdr:colOff>
      <xdr:row>78</xdr:row>
      <xdr:rowOff>143675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380252"/>
          <a:ext cx="889000" cy="13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6691</xdr:rowOff>
    </xdr:from>
    <xdr:to>
      <xdr:col>76</xdr:col>
      <xdr:colOff>114300</xdr:colOff>
      <xdr:row>78</xdr:row>
      <xdr:rowOff>7152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379791"/>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6691</xdr:rowOff>
    </xdr:from>
    <xdr:to>
      <xdr:col>71</xdr:col>
      <xdr:colOff>177800</xdr:colOff>
      <xdr:row>78</xdr:row>
      <xdr:rowOff>71675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379791"/>
          <a:ext cx="889000" cy="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18528</xdr:rowOff>
    </xdr:from>
    <xdr:to>
      <xdr:col>72</xdr:col>
      <xdr:colOff>38100</xdr:colOff>
      <xdr:row>79</xdr:row>
      <xdr:rowOff>120128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111255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6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23295</xdr:rowOff>
    </xdr:from>
    <xdr:to>
      <xdr:col>67</xdr:col>
      <xdr:colOff>101600</xdr:colOff>
      <xdr:row>79</xdr:row>
      <xdr:rowOff>124895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116022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34575</xdr:rowOff>
    </xdr:from>
    <xdr:to>
      <xdr:col>85</xdr:col>
      <xdr:colOff>177800</xdr:colOff>
      <xdr:row>79</xdr:row>
      <xdr:rowOff>136175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92875</xdr:rowOff>
    </xdr:from>
    <xdr:to>
      <xdr:col>81</xdr:col>
      <xdr:colOff>101600</xdr:colOff>
      <xdr:row>79</xdr:row>
      <xdr:rowOff>23025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39552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32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127802</xdr:rowOff>
    </xdr:from>
    <xdr:to>
      <xdr:col>76</xdr:col>
      <xdr:colOff>165100</xdr:colOff>
      <xdr:row>78</xdr:row>
      <xdr:rowOff>57952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3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74479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1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127341</xdr:rowOff>
    </xdr:from>
    <xdr:to>
      <xdr:col>72</xdr:col>
      <xdr:colOff>38100</xdr:colOff>
      <xdr:row>78</xdr:row>
      <xdr:rowOff>57491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3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74018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31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20875</xdr:rowOff>
    </xdr:from>
    <xdr:to>
      <xdr:col>67</xdr:col>
      <xdr:colOff>101600</xdr:colOff>
      <xdr:row>78</xdr:row>
      <xdr:rowOff>122475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3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139002</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316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6282</xdr:rowOff>
    </xdr:from>
    <xdr:to>
      <xdr:col>85</xdr:col>
      <xdr:colOff>127000</xdr:colOff>
      <xdr:row>97</xdr:row>
      <xdr:rowOff>52405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36932"/>
          <a:ext cx="8382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52405</xdr:rowOff>
    </xdr:from>
    <xdr:to>
      <xdr:col>81</xdr:col>
      <xdr:colOff>50800</xdr:colOff>
      <xdr:row>97</xdr:row>
      <xdr:rowOff>76340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83055"/>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53121</xdr:rowOff>
    </xdr:from>
    <xdr:to>
      <xdr:col>76</xdr:col>
      <xdr:colOff>114300</xdr:colOff>
      <xdr:row>97</xdr:row>
      <xdr:rowOff>76340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83771"/>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19830</xdr:rowOff>
    </xdr:from>
    <xdr:to>
      <xdr:col>71</xdr:col>
      <xdr:colOff>177800</xdr:colOff>
      <xdr:row>97</xdr:row>
      <xdr:rowOff>53121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50480"/>
          <a:ext cx="889000" cy="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32948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30770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126932</xdr:rowOff>
    </xdr:from>
    <xdr:to>
      <xdr:col>85</xdr:col>
      <xdr:colOff>177800</xdr:colOff>
      <xdr:row>97</xdr:row>
      <xdr:rowOff>57082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105359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6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xdr:rowOff>
    </xdr:from>
    <xdr:to>
      <xdr:col>81</xdr:col>
      <xdr:colOff>101600</xdr:colOff>
      <xdr:row>97</xdr:row>
      <xdr:rowOff>103205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94332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2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25540</xdr:rowOff>
    </xdr:from>
    <xdr:to>
      <xdr:col>76</xdr:col>
      <xdr:colOff>165100</xdr:colOff>
      <xdr:row>97</xdr:row>
      <xdr:rowOff>127140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118267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2321</xdr:rowOff>
    </xdr:from>
    <xdr:to>
      <xdr:col>72</xdr:col>
      <xdr:colOff>38100</xdr:colOff>
      <xdr:row>97</xdr:row>
      <xdr:rowOff>103921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95048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2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140480</xdr:rowOff>
    </xdr:from>
    <xdr:to>
      <xdr:col>67</xdr:col>
      <xdr:colOff>101600</xdr:colOff>
      <xdr:row>97</xdr:row>
      <xdr:rowOff>70630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61757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84191</xdr:rowOff>
    </xdr:from>
    <xdr:to>
      <xdr:col>102</xdr:col>
      <xdr:colOff>165100</xdr:colOff>
      <xdr:row>39</xdr:row>
      <xdr:rowOff>14341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30868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81265</xdr:rowOff>
    </xdr:from>
    <xdr:to>
      <xdr:col>98</xdr:col>
      <xdr:colOff>38100</xdr:colOff>
      <xdr:row>39</xdr:row>
      <xdr:rowOff>11415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27942</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7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268,321</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20,658</a:t>
          </a:r>
          <a:r>
            <a:rPr kumimoji="1" lang="ja-JP" altLang="en-US" sz="1300">
              <a:latin typeface="ＭＳ Ｐゴシック" panose="020B0600070205080204" pitchFamily="50" charset="-128"/>
              <a:ea typeface="ＭＳ Ｐゴシック" panose="020B0600070205080204" pitchFamily="50" charset="-128"/>
            </a:rPr>
            <a:t>円の減となったものの、類似団体平均を大きく上回っている。類似団体平均を上回っている要因は、復興交付金及び東日本大震災復興特別交付税の返還があったためである。</a:t>
          </a:r>
        </a:p>
        <a:p>
          <a:r>
            <a:rPr kumimoji="1" lang="ja-JP" altLang="en-US" sz="1300">
              <a:latin typeface="ＭＳ Ｐゴシック" panose="020B0600070205080204" pitchFamily="50" charset="-128"/>
              <a:ea typeface="ＭＳ Ｐゴシック" panose="020B0600070205080204" pitchFamily="50" charset="-128"/>
            </a:rPr>
            <a:t>　民生費の減は、住民税非課税世帯や子育て世帯への臨時特別給付金の減や、前年に建設事業に係る補助金があったことによる。</a:t>
          </a:r>
        </a:p>
        <a:p>
          <a:r>
            <a:rPr kumimoji="1" lang="ja-JP" altLang="en-US" sz="1300">
              <a:latin typeface="ＭＳ Ｐゴシック" panose="020B0600070205080204" pitchFamily="50" charset="-128"/>
              <a:ea typeface="ＭＳ Ｐゴシック" panose="020B0600070205080204" pitchFamily="50" charset="-128"/>
            </a:rPr>
            <a:t>　農林水産業費の増は、県営漁港整備事業負担金等の普通建設事業費の増による。</a:t>
          </a:r>
        </a:p>
        <a:p>
          <a:r>
            <a:rPr kumimoji="1" lang="ja-JP" altLang="en-US" sz="1300">
              <a:latin typeface="ＭＳ Ｐゴシック" panose="020B0600070205080204" pitchFamily="50" charset="-128"/>
              <a:ea typeface="ＭＳ Ｐゴシック" panose="020B0600070205080204" pitchFamily="50" charset="-128"/>
            </a:rPr>
            <a:t>　商工費、教育費の増は、新道の駅や小学校新校舎の建設事業費の増による。</a:t>
          </a:r>
        </a:p>
        <a:p>
          <a:r>
            <a:rPr kumimoji="1" lang="ja-JP" altLang="en-US" sz="1300">
              <a:latin typeface="ＭＳ Ｐゴシック" panose="020B0600070205080204" pitchFamily="50" charset="-128"/>
              <a:ea typeface="ＭＳ Ｐゴシック" panose="020B0600070205080204" pitchFamily="50" charset="-128"/>
            </a:rPr>
            <a:t>　公債費の増は、過疎対策事業債の償還額が増加したことによる。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岩手県山田町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a:t>
          </a:r>
          <a:r>
            <a:rPr kumimoji="1" lang="en-US" altLang="ja-JP" sz="1400">
              <a:latin typeface="ＭＳ ゴシック" pitchFamily="49" charset="-128"/>
              <a:ea typeface="ＭＳ ゴシック" pitchFamily="49" charset="-128"/>
            </a:rPr>
            <a:t>36.37%</a:t>
          </a:r>
          <a:r>
            <a:rPr kumimoji="1" lang="ja-JP" altLang="en-US" sz="1400">
              <a:latin typeface="ＭＳ ゴシック" pitchFamily="49" charset="-128"/>
              <a:ea typeface="ＭＳ ゴシック" pitchFamily="49" charset="-128"/>
            </a:rPr>
            <a:t>）及び実質単年度収支（▲</a:t>
          </a:r>
          <a:r>
            <a:rPr kumimoji="1" lang="en-US" altLang="ja-JP" sz="1400">
              <a:latin typeface="ＭＳ ゴシック" pitchFamily="49" charset="-128"/>
              <a:ea typeface="ＭＳ ゴシック" pitchFamily="49" charset="-128"/>
            </a:rPr>
            <a:t>29.85</a:t>
          </a:r>
          <a:r>
            <a:rPr kumimoji="1" lang="ja-JP" altLang="en-US" sz="1400">
              <a:latin typeface="ＭＳ ゴシック" pitchFamily="49" charset="-128"/>
              <a:ea typeface="ＭＳ ゴシック" pitchFamily="49" charset="-128"/>
            </a:rPr>
            <a:t>％）の減となった。これは、復興交付金及び東日本大震災復興特別交付税の返還のため取崩しを行ったことが要因となっている。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岩手県山田町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全会計において黒字を維持している。</a:t>
          </a:r>
        </a:p>
        <a:p>
          <a:r>
            <a:rPr kumimoji="1" lang="ja-JP" altLang="en-US" sz="1400">
              <a:latin typeface="ＭＳ ゴシック" pitchFamily="49" charset="-128"/>
              <a:ea typeface="ＭＳ ゴシック" pitchFamily="49" charset="-128"/>
            </a:rPr>
            <a:t>今後も公営企業会計を含め、引き続き適正な財政運営に努める。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13768164</v>
      </c>
      <c r="BO4" s="415"/>
      <c r="BP4" s="415"/>
      <c r="BQ4" s="415"/>
      <c r="BR4" s="415"/>
      <c r="BS4" s="415"/>
      <c r="BT4" s="415"/>
      <c r="BU4" s="416"/>
      <c r="BV4" s="414">
        <v>13884354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2</v>
      </c>
      <c r="DC4" s="589"/>
      <c r="DD4" s="589"/>
      <c r="DE4" s="589"/>
      <c r="DF4" s="589"/>
      <c r="DG4" s="589"/>
      <c r="DH4" s="589"/>
      <c r="DI4" s="590"/>
    </row>
    <row r="5" spans="1:119" ht="18.75" customHeight="1" x14ac:dyDescent="0.15">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13158178</v>
      </c>
      <c r="BO5" s="420"/>
      <c r="BP5" s="420"/>
      <c r="BQ5" s="420"/>
      <c r="BR5" s="420"/>
      <c r="BS5" s="420"/>
      <c r="BT5" s="420"/>
      <c r="BU5" s="421"/>
      <c r="BV5" s="419">
        <v>13427978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88.1</v>
      </c>
      <c r="CU5" s="390"/>
      <c r="CV5" s="390"/>
      <c r="CW5" s="390"/>
      <c r="CX5" s="390"/>
      <c r="CY5" s="390"/>
      <c r="CZ5" s="390"/>
      <c r="DA5" s="391"/>
      <c r="DB5" s="389">
        <v>85.4</v>
      </c>
      <c r="DC5" s="390"/>
      <c r="DD5" s="390"/>
      <c r="DE5" s="390"/>
      <c r="DF5" s="390"/>
      <c r="DG5" s="390"/>
      <c r="DH5" s="390"/>
      <c r="DI5" s="391"/>
    </row>
    <row r="6" spans="1:119" ht="18.75" customHeight="1" x14ac:dyDescent="0.15">
      <c r="A6" s="177"/>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609986</v>
      </c>
      <c r="BO6" s="420"/>
      <c r="BP6" s="420"/>
      <c r="BQ6" s="420"/>
      <c r="BR6" s="420"/>
      <c r="BS6" s="420"/>
      <c r="BT6" s="420"/>
      <c r="BU6" s="421"/>
      <c r="BV6" s="419">
        <v>456376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89.1</v>
      </c>
      <c r="CU6" s="563"/>
      <c r="CV6" s="563"/>
      <c r="CW6" s="563"/>
      <c r="CX6" s="563"/>
      <c r="CY6" s="563"/>
      <c r="CZ6" s="563"/>
      <c r="DA6" s="564"/>
      <c r="DB6" s="562">
        <v>87.9</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245846</v>
      </c>
      <c r="BO7" s="420"/>
      <c r="BP7" s="420"/>
      <c r="BQ7" s="420"/>
      <c r="BR7" s="420"/>
      <c r="BS7" s="420"/>
      <c r="BT7" s="420"/>
      <c r="BU7" s="421"/>
      <c r="BV7" s="419">
        <v>351172</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5333691</v>
      </c>
      <c r="CU7" s="420"/>
      <c r="CV7" s="420"/>
      <c r="CW7" s="420"/>
      <c r="CX7" s="420"/>
      <c r="CY7" s="420"/>
      <c r="CZ7" s="420"/>
      <c r="DA7" s="421"/>
      <c r="DB7" s="419">
        <v>5253112</v>
      </c>
      <c r="DC7" s="420"/>
      <c r="DD7" s="420"/>
      <c r="DE7" s="420"/>
      <c r="DF7" s="420"/>
      <c r="DG7" s="420"/>
      <c r="DH7" s="420"/>
      <c r="DI7" s="421"/>
    </row>
    <row r="8" spans="1:119" ht="18.75" customHeight="1" thickBot="1" x14ac:dyDescent="0.2">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364140</v>
      </c>
      <c r="BO8" s="420"/>
      <c r="BP8" s="420"/>
      <c r="BQ8" s="420"/>
      <c r="BR8" s="420"/>
      <c r="BS8" s="420"/>
      <c r="BT8" s="420"/>
      <c r="BU8" s="421"/>
      <c r="BV8" s="419">
        <v>105204</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0.31</v>
      </c>
      <c r="CU8" s="523"/>
      <c r="CV8" s="523"/>
      <c r="CW8" s="523"/>
      <c r="CX8" s="523"/>
      <c r="CY8" s="523"/>
      <c r="CZ8" s="523"/>
      <c r="DA8" s="524"/>
      <c r="DB8" s="522">
        <v>0.32</v>
      </c>
      <c r="DC8" s="523"/>
      <c r="DD8" s="523"/>
      <c r="DE8" s="523"/>
      <c r="DF8" s="523"/>
      <c r="DG8" s="523"/>
      <c r="DH8" s="523"/>
      <c r="DI8" s="524"/>
    </row>
    <row r="9" spans="1:119" ht="18.75" customHeight="1" thickBot="1" x14ac:dyDescent="0.2">
      <c r="A9" s="177"/>
      <c r="B9" s="551" t="s">
        <v>114</v>
      </c>
      <c r="C9" s="552"/>
      <c r="D9" s="552"/>
      <c r="E9" s="552"/>
      <c r="F9" s="552"/>
      <c r="G9" s="552"/>
      <c r="H9" s="552"/>
      <c r="I9" s="552"/>
      <c r="J9" s="552"/>
      <c r="K9" s="472"/>
      <c r="L9" s="553" t="s">
        <v>115</v>
      </c>
      <c r="M9" s="554"/>
      <c r="N9" s="554"/>
      <c r="O9" s="554"/>
      <c r="P9" s="554"/>
      <c r="Q9" s="555"/>
      <c r="R9" s="556">
        <v>14320</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111</v>
      </c>
      <c r="AV9" s="467"/>
      <c r="AW9" s="467"/>
      <c r="AX9" s="467"/>
      <c r="AY9" s="399" t="s">
        <v>118</v>
      </c>
      <c r="AZ9" s="400"/>
      <c r="BA9" s="400"/>
      <c r="BB9" s="400"/>
      <c r="BC9" s="400"/>
      <c r="BD9" s="400"/>
      <c r="BE9" s="400"/>
      <c r="BF9" s="400"/>
      <c r="BG9" s="400"/>
      <c r="BH9" s="400"/>
      <c r="BI9" s="400"/>
      <c r="BJ9" s="400"/>
      <c r="BK9" s="400"/>
      <c r="BL9" s="400"/>
      <c r="BM9" s="401"/>
      <c r="BN9" s="419">
        <v>258936</v>
      </c>
      <c r="BO9" s="420"/>
      <c r="BP9" s="420"/>
      <c r="BQ9" s="420"/>
      <c r="BR9" s="420"/>
      <c r="BS9" s="420"/>
      <c r="BT9" s="420"/>
      <c r="BU9" s="421"/>
      <c r="BV9" s="419">
        <v>-427191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8.4</v>
      </c>
      <c r="CU9" s="390"/>
      <c r="CV9" s="390"/>
      <c r="CW9" s="390"/>
      <c r="CX9" s="390"/>
      <c r="CY9" s="390"/>
      <c r="CZ9" s="390"/>
      <c r="DA9" s="391"/>
      <c r="DB9" s="389">
        <v>9.1999999999999993</v>
      </c>
      <c r="DC9" s="390"/>
      <c r="DD9" s="390"/>
      <c r="DE9" s="390"/>
      <c r="DF9" s="390"/>
      <c r="DG9" s="390"/>
      <c r="DH9" s="390"/>
      <c r="DI9" s="391"/>
    </row>
    <row r="10" spans="1:119" ht="18.75" customHeight="1" thickBot="1" x14ac:dyDescent="0.2">
      <c r="A10" s="177"/>
      <c r="B10" s="551"/>
      <c r="C10" s="552"/>
      <c r="D10" s="552"/>
      <c r="E10" s="552"/>
      <c r="F10" s="552"/>
      <c r="G10" s="552"/>
      <c r="H10" s="552"/>
      <c r="I10" s="552"/>
      <c r="J10" s="552"/>
      <c r="K10" s="472"/>
      <c r="L10" s="392" t="s">
        <v>120</v>
      </c>
      <c r="M10" s="393"/>
      <c r="N10" s="393"/>
      <c r="O10" s="393"/>
      <c r="P10" s="393"/>
      <c r="Q10" s="394"/>
      <c r="R10" s="395">
        <v>15826</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604</v>
      </c>
      <c r="BO10" s="420"/>
      <c r="BP10" s="420"/>
      <c r="BQ10" s="420"/>
      <c r="BR10" s="420"/>
      <c r="BS10" s="420"/>
      <c r="BT10" s="420"/>
      <c r="BU10" s="421"/>
      <c r="BV10" s="419">
        <v>451545</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77"/>
      <c r="B12" s="525" t="s">
        <v>132</v>
      </c>
      <c r="C12" s="526"/>
      <c r="D12" s="526"/>
      <c r="E12" s="526"/>
      <c r="F12" s="526"/>
      <c r="G12" s="526"/>
      <c r="H12" s="526"/>
      <c r="I12" s="526"/>
      <c r="J12" s="526"/>
      <c r="K12" s="527"/>
      <c r="L12" s="534" t="s">
        <v>133</v>
      </c>
      <c r="M12" s="535"/>
      <c r="N12" s="535"/>
      <c r="O12" s="535"/>
      <c r="P12" s="535"/>
      <c r="Q12" s="536"/>
      <c r="R12" s="537">
        <v>14486</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1827274</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9" t="s">
        <v>141</v>
      </c>
      <c r="N13" s="510"/>
      <c r="O13" s="510"/>
      <c r="P13" s="510"/>
      <c r="Q13" s="511"/>
      <c r="R13" s="512">
        <v>14417</v>
      </c>
      <c r="S13" s="513"/>
      <c r="T13" s="513"/>
      <c r="U13" s="513"/>
      <c r="V13" s="514"/>
      <c r="W13" s="500" t="s">
        <v>142</v>
      </c>
      <c r="X13" s="442"/>
      <c r="Y13" s="442"/>
      <c r="Z13" s="442"/>
      <c r="AA13" s="442"/>
      <c r="AB13" s="443"/>
      <c r="AC13" s="395">
        <v>846</v>
      </c>
      <c r="AD13" s="396"/>
      <c r="AE13" s="396"/>
      <c r="AF13" s="396"/>
      <c r="AG13" s="397"/>
      <c r="AH13" s="395">
        <v>967</v>
      </c>
      <c r="AI13" s="396"/>
      <c r="AJ13" s="396"/>
      <c r="AK13" s="396"/>
      <c r="AL13" s="398"/>
      <c r="AM13" s="478" t="s">
        <v>143</v>
      </c>
      <c r="AN13" s="393"/>
      <c r="AO13" s="393"/>
      <c r="AP13" s="393"/>
      <c r="AQ13" s="393"/>
      <c r="AR13" s="393"/>
      <c r="AS13" s="393"/>
      <c r="AT13" s="394"/>
      <c r="AU13" s="466" t="s">
        <v>111</v>
      </c>
      <c r="AV13" s="467"/>
      <c r="AW13" s="467"/>
      <c r="AX13" s="467"/>
      <c r="AY13" s="399" t="s">
        <v>144</v>
      </c>
      <c r="AZ13" s="400"/>
      <c r="BA13" s="400"/>
      <c r="BB13" s="400"/>
      <c r="BC13" s="400"/>
      <c r="BD13" s="400"/>
      <c r="BE13" s="400"/>
      <c r="BF13" s="400"/>
      <c r="BG13" s="400"/>
      <c r="BH13" s="400"/>
      <c r="BI13" s="400"/>
      <c r="BJ13" s="400"/>
      <c r="BK13" s="400"/>
      <c r="BL13" s="400"/>
      <c r="BM13" s="401"/>
      <c r="BN13" s="419">
        <v>-1567734</v>
      </c>
      <c r="BO13" s="420"/>
      <c r="BP13" s="420"/>
      <c r="BQ13" s="420"/>
      <c r="BR13" s="420"/>
      <c r="BS13" s="420"/>
      <c r="BT13" s="420"/>
      <c r="BU13" s="421"/>
      <c r="BV13" s="419">
        <v>24354</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4</v>
      </c>
      <c r="CU13" s="390"/>
      <c r="CV13" s="390"/>
      <c r="CW13" s="390"/>
      <c r="CX13" s="390"/>
      <c r="CY13" s="390"/>
      <c r="CZ13" s="390"/>
      <c r="DA13" s="391"/>
      <c r="DB13" s="389">
        <v>5.4</v>
      </c>
      <c r="DC13" s="390"/>
      <c r="DD13" s="390"/>
      <c r="DE13" s="390"/>
      <c r="DF13" s="390"/>
      <c r="DG13" s="390"/>
      <c r="DH13" s="390"/>
      <c r="DI13" s="391"/>
    </row>
    <row r="14" spans="1:119" ht="18.75" customHeight="1" thickBot="1" x14ac:dyDescent="0.2">
      <c r="A14" s="177"/>
      <c r="B14" s="528"/>
      <c r="C14" s="529"/>
      <c r="D14" s="529"/>
      <c r="E14" s="529"/>
      <c r="F14" s="529"/>
      <c r="G14" s="529"/>
      <c r="H14" s="529"/>
      <c r="I14" s="529"/>
      <c r="J14" s="529"/>
      <c r="K14" s="530"/>
      <c r="L14" s="502" t="s">
        <v>146</v>
      </c>
      <c r="M14" s="546"/>
      <c r="N14" s="546"/>
      <c r="O14" s="546"/>
      <c r="P14" s="546"/>
      <c r="Q14" s="547"/>
      <c r="R14" s="512">
        <v>14808</v>
      </c>
      <c r="S14" s="513"/>
      <c r="T14" s="513"/>
      <c r="U14" s="513"/>
      <c r="V14" s="514"/>
      <c r="W14" s="515"/>
      <c r="X14" s="445"/>
      <c r="Y14" s="445"/>
      <c r="Z14" s="445"/>
      <c r="AA14" s="445"/>
      <c r="AB14" s="446"/>
      <c r="AC14" s="505">
        <v>12.4</v>
      </c>
      <c r="AD14" s="506"/>
      <c r="AE14" s="506"/>
      <c r="AF14" s="506"/>
      <c r="AG14" s="507"/>
      <c r="AH14" s="505">
        <v>12.7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148</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9" t="s">
        <v>141</v>
      </c>
      <c r="N15" s="510"/>
      <c r="O15" s="510"/>
      <c r="P15" s="510"/>
      <c r="Q15" s="511"/>
      <c r="R15" s="512">
        <v>14748</v>
      </c>
      <c r="S15" s="513"/>
      <c r="T15" s="513"/>
      <c r="U15" s="513"/>
      <c r="V15" s="514"/>
      <c r="W15" s="500" t="s">
        <v>149</v>
      </c>
      <c r="X15" s="442"/>
      <c r="Y15" s="442"/>
      <c r="Z15" s="442"/>
      <c r="AA15" s="442"/>
      <c r="AB15" s="443"/>
      <c r="AC15" s="395">
        <v>2007</v>
      </c>
      <c r="AD15" s="396"/>
      <c r="AE15" s="396"/>
      <c r="AF15" s="396"/>
      <c r="AG15" s="397"/>
      <c r="AH15" s="395">
        <v>2474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1481506</v>
      </c>
      <c r="BO15" s="415"/>
      <c r="BP15" s="415"/>
      <c r="BQ15" s="415"/>
      <c r="BR15" s="415"/>
      <c r="BS15" s="415"/>
      <c r="BT15" s="415"/>
      <c r="BU15" s="416"/>
      <c r="BV15" s="414">
        <v>1434541</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29.5</v>
      </c>
      <c r="AD16" s="506"/>
      <c r="AE16" s="506"/>
      <c r="AF16" s="506"/>
      <c r="AG16" s="507"/>
      <c r="AH16" s="505">
        <v>32.5</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4914946</v>
      </c>
      <c r="BO16" s="420"/>
      <c r="BP16" s="420"/>
      <c r="BQ16" s="420"/>
      <c r="BR16" s="420"/>
      <c r="BS16" s="420"/>
      <c r="BT16" s="420"/>
      <c r="BU16" s="421"/>
      <c r="BV16" s="419">
        <v>4712490</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7"/>
      <c r="B17" s="531"/>
      <c r="C17" s="532"/>
      <c r="D17" s="532"/>
      <c r="E17" s="532"/>
      <c r="F17" s="532"/>
      <c r="G17" s="532"/>
      <c r="H17" s="532"/>
      <c r="I17" s="532"/>
      <c r="J17" s="532"/>
      <c r="K17" s="533"/>
      <c r="L17" s="191"/>
      <c r="M17" s="494" t="s">
        <v>155</v>
      </c>
      <c r="N17" s="495"/>
      <c r="O17" s="495"/>
      <c r="P17" s="495"/>
      <c r="Q17" s="496"/>
      <c r="R17" s="497" t="s">
        <v>156</v>
      </c>
      <c r="S17" s="498"/>
      <c r="T17" s="498"/>
      <c r="U17" s="498"/>
      <c r="V17" s="499"/>
      <c r="W17" s="500" t="s">
        <v>157</v>
      </c>
      <c r="X17" s="442"/>
      <c r="Y17" s="442"/>
      <c r="Z17" s="442"/>
      <c r="AA17" s="442"/>
      <c r="AB17" s="443"/>
      <c r="AC17" s="395">
        <v>3950</v>
      </c>
      <c r="AD17" s="396"/>
      <c r="AE17" s="396"/>
      <c r="AF17" s="396"/>
      <c r="AG17" s="397"/>
      <c r="AH17" s="395">
        <v>4171</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1840368</v>
      </c>
      <c r="BO17" s="420"/>
      <c r="BP17" s="420"/>
      <c r="BQ17" s="420"/>
      <c r="BR17" s="420"/>
      <c r="BS17" s="420"/>
      <c r="BT17" s="420"/>
      <c r="BU17" s="421"/>
      <c r="BV17" s="419">
        <v>1776781</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7"/>
      <c r="B18" s="471" t="s">
        <v>159</v>
      </c>
      <c r="C18" s="472"/>
      <c r="D18" s="472"/>
      <c r="E18" s="473"/>
      <c r="F18" s="473"/>
      <c r="G18" s="473"/>
      <c r="H18" s="473"/>
      <c r="I18" s="473"/>
      <c r="J18" s="473"/>
      <c r="K18" s="473"/>
      <c r="L18" s="474">
        <v>262.81</v>
      </c>
      <c r="M18" s="474"/>
      <c r="N18" s="474"/>
      <c r="O18" s="474"/>
      <c r="P18" s="474"/>
      <c r="Q18" s="474"/>
      <c r="R18" s="475"/>
      <c r="S18" s="475"/>
      <c r="T18" s="475"/>
      <c r="U18" s="475"/>
      <c r="V18" s="476"/>
      <c r="W18" s="490"/>
      <c r="X18" s="491"/>
      <c r="Y18" s="491"/>
      <c r="Z18" s="491"/>
      <c r="AA18" s="491"/>
      <c r="AB18" s="501"/>
      <c r="AC18" s="383">
        <v>58.1</v>
      </c>
      <c r="AD18" s="384"/>
      <c r="AE18" s="384"/>
      <c r="AF18" s="384"/>
      <c r="AG18" s="477"/>
      <c r="AH18" s="383">
        <v>54.8</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4689194</v>
      </c>
      <c r="BO18" s="420"/>
      <c r="BP18" s="420"/>
      <c r="BQ18" s="420"/>
      <c r="BR18" s="420"/>
      <c r="BS18" s="420"/>
      <c r="BT18" s="420"/>
      <c r="BU18" s="421"/>
      <c r="BV18" s="419">
        <v>4519117</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7"/>
      <c r="B19" s="471" t="s">
        <v>161</v>
      </c>
      <c r="C19" s="472"/>
      <c r="D19" s="472"/>
      <c r="E19" s="473"/>
      <c r="F19" s="473"/>
      <c r="G19" s="473"/>
      <c r="H19" s="473"/>
      <c r="I19" s="473"/>
      <c r="J19" s="473"/>
      <c r="K19" s="473"/>
      <c r="L19" s="479">
        <v>54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8370041</v>
      </c>
      <c r="BO19" s="420"/>
      <c r="BP19" s="420"/>
      <c r="BQ19" s="420"/>
      <c r="BR19" s="420"/>
      <c r="BS19" s="420"/>
      <c r="BT19" s="420"/>
      <c r="BU19" s="421"/>
      <c r="BV19" s="419">
        <v>6846110</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7"/>
      <c r="B20" s="471" t="s">
        <v>163</v>
      </c>
      <c r="C20" s="472"/>
      <c r="D20" s="472"/>
      <c r="E20" s="473"/>
      <c r="F20" s="473"/>
      <c r="G20" s="473"/>
      <c r="H20" s="473"/>
      <c r="I20" s="473"/>
      <c r="J20" s="473"/>
      <c r="K20" s="473"/>
      <c r="L20" s="479">
        <v>5642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7"/>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7"/>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12221986</v>
      </c>
      <c r="BO22" s="415"/>
      <c r="BP22" s="415"/>
      <c r="BQ22" s="415"/>
      <c r="BR22" s="415"/>
      <c r="BS22" s="415"/>
      <c r="BT22" s="415"/>
      <c r="BU22" s="416"/>
      <c r="BV22" s="414">
        <v>10803866</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11593386</v>
      </c>
      <c r="BO23" s="420"/>
      <c r="BP23" s="420"/>
      <c r="BQ23" s="420"/>
      <c r="BR23" s="420"/>
      <c r="BS23" s="420"/>
      <c r="BT23" s="420"/>
      <c r="BU23" s="421"/>
      <c r="BV23" s="419">
        <v>10161789</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7"/>
      <c r="B24" s="435"/>
      <c r="C24" s="436"/>
      <c r="D24" s="437"/>
      <c r="E24" s="392" t="s">
        <v>173</v>
      </c>
      <c r="F24" s="393"/>
      <c r="G24" s="393"/>
      <c r="H24" s="393"/>
      <c r="I24" s="393"/>
      <c r="J24" s="393"/>
      <c r="K24" s="394"/>
      <c r="L24" s="395">
        <v>1</v>
      </c>
      <c r="M24" s="396"/>
      <c r="N24" s="396"/>
      <c r="O24" s="396"/>
      <c r="P24" s="397"/>
      <c r="Q24" s="395">
        <v>7050</v>
      </c>
      <c r="R24" s="396"/>
      <c r="S24" s="396"/>
      <c r="T24" s="396"/>
      <c r="U24" s="396"/>
      <c r="V24" s="397"/>
      <c r="W24" s="454"/>
      <c r="X24" s="436"/>
      <c r="Y24" s="437"/>
      <c r="Z24" s="392" t="s">
        <v>174</v>
      </c>
      <c r="AA24" s="393"/>
      <c r="AB24" s="393"/>
      <c r="AC24" s="393"/>
      <c r="AD24" s="393"/>
      <c r="AE24" s="393"/>
      <c r="AF24" s="393"/>
      <c r="AG24" s="394"/>
      <c r="AH24" s="395">
        <v>184</v>
      </c>
      <c r="AI24" s="396"/>
      <c r="AJ24" s="396"/>
      <c r="AK24" s="396"/>
      <c r="AL24" s="397"/>
      <c r="AM24" s="395">
        <v>537280</v>
      </c>
      <c r="AN24" s="396"/>
      <c r="AO24" s="396"/>
      <c r="AP24" s="396"/>
      <c r="AQ24" s="396"/>
      <c r="AR24" s="397"/>
      <c r="AS24" s="395">
        <v>2920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9701445</v>
      </c>
      <c r="BO24" s="420"/>
      <c r="BP24" s="420"/>
      <c r="BQ24" s="420"/>
      <c r="BR24" s="420"/>
      <c r="BS24" s="420"/>
      <c r="BT24" s="420"/>
      <c r="BU24" s="421"/>
      <c r="BV24" s="419">
        <v>8095748</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7"/>
      <c r="B25" s="435"/>
      <c r="C25" s="436"/>
      <c r="D25" s="437"/>
      <c r="E25" s="392" t="s">
        <v>176</v>
      </c>
      <c r="F25" s="393"/>
      <c r="G25" s="393"/>
      <c r="H25" s="393"/>
      <c r="I25" s="393"/>
      <c r="J25" s="393"/>
      <c r="K25" s="394"/>
      <c r="L25" s="395">
        <v>1</v>
      </c>
      <c r="M25" s="396"/>
      <c r="N25" s="396"/>
      <c r="O25" s="396"/>
      <c r="P25" s="397"/>
      <c r="Q25" s="395">
        <v>5670</v>
      </c>
      <c r="R25" s="396"/>
      <c r="S25" s="396"/>
      <c r="T25" s="396"/>
      <c r="U25" s="396"/>
      <c r="V25" s="397"/>
      <c r="W25" s="454"/>
      <c r="X25" s="436"/>
      <c r="Y25" s="437"/>
      <c r="Z25" s="392" t="s">
        <v>177</v>
      </c>
      <c r="AA25" s="393"/>
      <c r="AB25" s="393"/>
      <c r="AC25" s="393"/>
      <c r="AD25" s="393"/>
      <c r="AE25" s="393"/>
      <c r="AF25" s="393"/>
      <c r="AG25" s="394"/>
      <c r="AH25" s="395" t="s">
        <v>131</v>
      </c>
      <c r="AI25" s="396"/>
      <c r="AJ25" s="396"/>
      <c r="AK25" s="396"/>
      <c r="AL25" s="397"/>
      <c r="AM25" s="395" t="s">
        <v>148</v>
      </c>
      <c r="AN25" s="396"/>
      <c r="AO25" s="396"/>
      <c r="AP25" s="396"/>
      <c r="AQ25" s="396"/>
      <c r="AR25" s="397"/>
      <c r="AS25" s="395" t="s">
        <v>148</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2907003</v>
      </c>
      <c r="BO25" s="415"/>
      <c r="BP25" s="415"/>
      <c r="BQ25" s="415"/>
      <c r="BR25" s="415"/>
      <c r="BS25" s="415"/>
      <c r="BT25" s="415"/>
      <c r="BU25" s="416"/>
      <c r="BV25" s="414">
        <v>344634</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7"/>
      <c r="B26" s="435"/>
      <c r="C26" s="436"/>
      <c r="D26" s="437"/>
      <c r="E26" s="392" t="s">
        <v>179</v>
      </c>
      <c r="F26" s="393"/>
      <c r="G26" s="393"/>
      <c r="H26" s="393"/>
      <c r="I26" s="393"/>
      <c r="J26" s="393"/>
      <c r="K26" s="394"/>
      <c r="L26" s="395">
        <v>1</v>
      </c>
      <c r="M26" s="396"/>
      <c r="N26" s="396"/>
      <c r="O26" s="396"/>
      <c r="P26" s="397"/>
      <c r="Q26" s="395">
        <v>5500</v>
      </c>
      <c r="R26" s="396"/>
      <c r="S26" s="396"/>
      <c r="T26" s="396"/>
      <c r="U26" s="396"/>
      <c r="V26" s="397"/>
      <c r="W26" s="454"/>
      <c r="X26" s="436"/>
      <c r="Y26" s="437"/>
      <c r="Z26" s="392" t="s">
        <v>180</v>
      </c>
      <c r="AA26" s="430"/>
      <c r="AB26" s="430"/>
      <c r="AC26" s="430"/>
      <c r="AD26" s="430"/>
      <c r="AE26" s="430"/>
      <c r="AF26" s="430"/>
      <c r="AG26" s="431"/>
      <c r="AH26" s="395">
        <v>2</v>
      </c>
      <c r="AI26" s="396"/>
      <c r="AJ26" s="396"/>
      <c r="AK26" s="396"/>
      <c r="AL26" s="397"/>
      <c r="AM26" s="395" t="s">
        <v>181</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184</v>
      </c>
      <c r="BO26" s="420"/>
      <c r="BP26" s="420"/>
      <c r="BQ26" s="420"/>
      <c r="BR26" s="420"/>
      <c r="BS26" s="420"/>
      <c r="BT26" s="420"/>
      <c r="BU26" s="421"/>
      <c r="BV26" s="419" t="s">
        <v>148</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7"/>
      <c r="B27" s="435"/>
      <c r="C27" s="436"/>
      <c r="D27" s="437"/>
      <c r="E27" s="392" t="s">
        <v>185</v>
      </c>
      <c r="F27" s="393"/>
      <c r="G27" s="393"/>
      <c r="H27" s="393"/>
      <c r="I27" s="393"/>
      <c r="J27" s="393"/>
      <c r="K27" s="394"/>
      <c r="L27" s="395">
        <v>1</v>
      </c>
      <c r="M27" s="396"/>
      <c r="N27" s="396"/>
      <c r="O27" s="396"/>
      <c r="P27" s="397"/>
      <c r="Q27" s="395">
        <v>2800</v>
      </c>
      <c r="R27" s="396"/>
      <c r="S27" s="396"/>
      <c r="T27" s="396"/>
      <c r="U27" s="396"/>
      <c r="V27" s="397"/>
      <c r="W27" s="454"/>
      <c r="X27" s="436"/>
      <c r="Y27" s="437"/>
      <c r="Z27" s="392" t="s">
        <v>186</v>
      </c>
      <c r="AA27" s="393"/>
      <c r="AB27" s="393"/>
      <c r="AC27" s="393"/>
      <c r="AD27" s="393"/>
      <c r="AE27" s="393"/>
      <c r="AF27" s="393"/>
      <c r="AG27" s="394"/>
      <c r="AH27" s="395" t="s">
        <v>148</v>
      </c>
      <c r="AI27" s="396"/>
      <c r="AJ27" s="396"/>
      <c r="AK27" s="396"/>
      <c r="AL27" s="397"/>
      <c r="AM27" s="395" t="s">
        <v>148</v>
      </c>
      <c r="AN27" s="396"/>
      <c r="AO27" s="396"/>
      <c r="AP27" s="396"/>
      <c r="AQ27" s="396"/>
      <c r="AR27" s="397"/>
      <c r="AS27" s="395" t="s">
        <v>148</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302083</v>
      </c>
      <c r="BO27" s="423"/>
      <c r="BP27" s="423"/>
      <c r="BQ27" s="423"/>
      <c r="BR27" s="423"/>
      <c r="BS27" s="423"/>
      <c r="BT27" s="423"/>
      <c r="BU27" s="424"/>
      <c r="BV27" s="422">
        <v>302082</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7"/>
      <c r="B28" s="435"/>
      <c r="C28" s="436"/>
      <c r="D28" s="437"/>
      <c r="E28" s="392" t="s">
        <v>188</v>
      </c>
      <c r="F28" s="393"/>
      <c r="G28" s="393"/>
      <c r="H28" s="393"/>
      <c r="I28" s="393"/>
      <c r="J28" s="393"/>
      <c r="K28" s="394"/>
      <c r="L28" s="395">
        <v>1</v>
      </c>
      <c r="M28" s="396"/>
      <c r="N28" s="396"/>
      <c r="O28" s="396"/>
      <c r="P28" s="397"/>
      <c r="Q28" s="395">
        <v>2310</v>
      </c>
      <c r="R28" s="396"/>
      <c r="S28" s="396"/>
      <c r="T28" s="396"/>
      <c r="U28" s="396"/>
      <c r="V28" s="397"/>
      <c r="W28" s="454"/>
      <c r="X28" s="436"/>
      <c r="Y28" s="437"/>
      <c r="Z28" s="392" t="s">
        <v>189</v>
      </c>
      <c r="AA28" s="393"/>
      <c r="AB28" s="393"/>
      <c r="AC28" s="393"/>
      <c r="AD28" s="393"/>
      <c r="AE28" s="393"/>
      <c r="AF28" s="393"/>
      <c r="AG28" s="394"/>
      <c r="AH28" s="395" t="s">
        <v>148</v>
      </c>
      <c r="AI28" s="396"/>
      <c r="AJ28" s="396"/>
      <c r="AK28" s="396"/>
      <c r="AL28" s="397"/>
      <c r="AM28" s="395" t="s">
        <v>131</v>
      </c>
      <c r="AN28" s="396"/>
      <c r="AO28" s="396"/>
      <c r="AP28" s="396"/>
      <c r="AQ28" s="396"/>
      <c r="AR28" s="397"/>
      <c r="AS28" s="395" t="s">
        <v>148</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5552234</v>
      </c>
      <c r="BO28" s="415"/>
      <c r="BP28" s="415"/>
      <c r="BQ28" s="415"/>
      <c r="BR28" s="415"/>
      <c r="BS28" s="415"/>
      <c r="BT28" s="415"/>
      <c r="BU28" s="416"/>
      <c r="BV28" s="414">
        <v>7378904</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7"/>
      <c r="B29" s="435"/>
      <c r="C29" s="436"/>
      <c r="D29" s="437"/>
      <c r="E29" s="392" t="s">
        <v>191</v>
      </c>
      <c r="F29" s="393"/>
      <c r="G29" s="393"/>
      <c r="H29" s="393"/>
      <c r="I29" s="393"/>
      <c r="J29" s="393"/>
      <c r="K29" s="394"/>
      <c r="L29" s="395">
        <v>12</v>
      </c>
      <c r="M29" s="396"/>
      <c r="N29" s="396"/>
      <c r="O29" s="396"/>
      <c r="P29" s="397"/>
      <c r="Q29" s="395">
        <v>2160</v>
      </c>
      <c r="R29" s="396"/>
      <c r="S29" s="396"/>
      <c r="T29" s="396"/>
      <c r="U29" s="396"/>
      <c r="V29" s="397"/>
      <c r="W29" s="455"/>
      <c r="X29" s="456"/>
      <c r="Y29" s="457"/>
      <c r="Z29" s="392" t="s">
        <v>192</v>
      </c>
      <c r="AA29" s="393"/>
      <c r="AB29" s="393"/>
      <c r="AC29" s="393"/>
      <c r="AD29" s="393"/>
      <c r="AE29" s="393"/>
      <c r="AF29" s="393"/>
      <c r="AG29" s="394"/>
      <c r="AH29" s="395">
        <v>184</v>
      </c>
      <c r="AI29" s="396"/>
      <c r="AJ29" s="396"/>
      <c r="AK29" s="396"/>
      <c r="AL29" s="397"/>
      <c r="AM29" s="395">
        <v>537280</v>
      </c>
      <c r="AN29" s="396"/>
      <c r="AO29" s="396"/>
      <c r="AP29" s="396"/>
      <c r="AQ29" s="396"/>
      <c r="AR29" s="397"/>
      <c r="AS29" s="395">
        <v>2920</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1300965</v>
      </c>
      <c r="BO29" s="420"/>
      <c r="BP29" s="420"/>
      <c r="BQ29" s="420"/>
      <c r="BR29" s="420"/>
      <c r="BS29" s="420"/>
      <c r="BT29" s="420"/>
      <c r="BU29" s="421"/>
      <c r="BV29" s="419">
        <v>847315</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1920711</v>
      </c>
      <c r="BO30" s="423"/>
      <c r="BP30" s="423"/>
      <c r="BQ30" s="423"/>
      <c r="BR30" s="423"/>
      <c r="BS30" s="423"/>
      <c r="BT30" s="423"/>
      <c r="BU30" s="424"/>
      <c r="BV30" s="422">
        <v>2146923</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15">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203</v>
      </c>
      <c r="V33" s="371"/>
      <c r="W33" s="370" t="s">
        <v>204</v>
      </c>
      <c r="X33" s="370"/>
      <c r="Y33" s="370"/>
      <c r="Z33" s="370"/>
      <c r="AA33" s="370"/>
      <c r="AB33" s="370"/>
      <c r="AC33" s="370"/>
      <c r="AD33" s="370"/>
      <c r="AE33" s="370"/>
      <c r="AF33" s="370"/>
      <c r="AG33" s="370"/>
      <c r="AH33" s="370"/>
      <c r="AI33" s="370"/>
      <c r="AJ33" s="370"/>
      <c r="AK33" s="370"/>
      <c r="AL33" s="202"/>
      <c r="AM33" s="371" t="s">
        <v>201</v>
      </c>
      <c r="AN33" s="371"/>
      <c r="AO33" s="370" t="s">
        <v>205</v>
      </c>
      <c r="AP33" s="370"/>
      <c r="AQ33" s="370"/>
      <c r="AR33" s="370"/>
      <c r="AS33" s="370"/>
      <c r="AT33" s="370"/>
      <c r="AU33" s="370"/>
      <c r="AV33" s="370"/>
      <c r="AW33" s="370"/>
      <c r="AX33" s="370"/>
      <c r="AY33" s="370"/>
      <c r="AZ33" s="370"/>
      <c r="BA33" s="370"/>
      <c r="BB33" s="370"/>
      <c r="BC33" s="370"/>
      <c r="BD33" s="203"/>
      <c r="BE33" s="370" t="s">
        <v>206</v>
      </c>
      <c r="BF33" s="370"/>
      <c r="BG33" s="370" t="s">
        <v>207</v>
      </c>
      <c r="BH33" s="370"/>
      <c r="BI33" s="370"/>
      <c r="BJ33" s="370"/>
      <c r="BK33" s="370"/>
      <c r="BL33" s="370"/>
      <c r="BM33" s="370"/>
      <c r="BN33" s="370"/>
      <c r="BO33" s="370"/>
      <c r="BP33" s="370"/>
      <c r="BQ33" s="370"/>
      <c r="BR33" s="370"/>
      <c r="BS33" s="370"/>
      <c r="BT33" s="370"/>
      <c r="BU33" s="370"/>
      <c r="BV33" s="203"/>
      <c r="BW33" s="371" t="s">
        <v>206</v>
      </c>
      <c r="BX33" s="371"/>
      <c r="BY33" s="370" t="s">
        <v>208</v>
      </c>
      <c r="BZ33" s="370"/>
      <c r="CA33" s="370"/>
      <c r="CB33" s="370"/>
      <c r="CC33" s="370"/>
      <c r="CD33" s="370"/>
      <c r="CE33" s="370"/>
      <c r="CF33" s="370"/>
      <c r="CG33" s="370"/>
      <c r="CH33" s="370"/>
      <c r="CI33" s="370"/>
      <c r="CJ33" s="370"/>
      <c r="CK33" s="370"/>
      <c r="CL33" s="370"/>
      <c r="CM33" s="370"/>
      <c r="CN33" s="202"/>
      <c r="CO33" s="371" t="s">
        <v>203</v>
      </c>
      <c r="CP33" s="371"/>
      <c r="CQ33" s="370" t="s">
        <v>209</v>
      </c>
      <c r="CR33" s="370"/>
      <c r="CS33" s="370"/>
      <c r="CT33" s="370"/>
      <c r="CU33" s="370"/>
      <c r="CV33" s="370"/>
      <c r="CW33" s="370"/>
      <c r="CX33" s="370"/>
      <c r="CY33" s="370"/>
      <c r="CZ33" s="370"/>
      <c r="DA33" s="370"/>
      <c r="DB33" s="370"/>
      <c r="DC33" s="370"/>
      <c r="DD33" s="370"/>
      <c r="DE33" s="370"/>
      <c r="DF33" s="202"/>
      <c r="DG33" s="369" t="s">
        <v>210</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77"/>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IF('各会計、関係団体の財政状況及び健全化判断比率'!B33="","",'各会計、関係団体の財政状況及び健全化判断比率'!B33)</f>
        <v>漁業集落排水処理事業特別会計</v>
      </c>
      <c r="BH34" s="368"/>
      <c r="BI34" s="368"/>
      <c r="BJ34" s="368"/>
      <c r="BK34" s="368"/>
      <c r="BL34" s="368"/>
      <c r="BM34" s="368"/>
      <c r="BN34" s="368"/>
      <c r="BO34" s="368"/>
      <c r="BP34" s="368"/>
      <c r="BQ34" s="368"/>
      <c r="BR34" s="368"/>
      <c r="BS34" s="368"/>
      <c r="BT34" s="368"/>
      <c r="BU34" s="368"/>
      <c r="BV34" s="177"/>
      <c r="BW34" s="367">
        <f>IF(BY34="","",MAX(C34:D43,U34:V43,AM34:AN43,BE34:BF43)+1)</f>
        <v>9</v>
      </c>
      <c r="BX34" s="367"/>
      <c r="BY34" s="368" t="str">
        <f>IF('各会計、関係団体の財政状況及び健全化判断比率'!B68="","",'各会計、関係団体の財政状況及び健全化判断比率'!B68)</f>
        <v>岩手県市町村総合事務組合（一般会計）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介護保険特別会計（事業勘定）</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f t="shared" ref="BE35:BE43" si="1">IF(BG35="","",BE34+1)</f>
        <v>8</v>
      </c>
      <c r="BF35" s="367"/>
      <c r="BG35" s="368" t="str">
        <f>IF('各会計、関係団体の財政状況及び健全化判断比率'!B34="","",'各会計、関係団体の財政状況及び健全化判断比率'!B34)</f>
        <v>公共下水道事業特別会計</v>
      </c>
      <c r="BH35" s="368"/>
      <c r="BI35" s="368"/>
      <c r="BJ35" s="368"/>
      <c r="BK35" s="368"/>
      <c r="BL35" s="368"/>
      <c r="BM35" s="368"/>
      <c r="BN35" s="368"/>
      <c r="BO35" s="368"/>
      <c r="BP35" s="368"/>
      <c r="BQ35" s="368"/>
      <c r="BR35" s="368"/>
      <c r="BS35" s="368"/>
      <c r="BT35" s="368"/>
      <c r="BU35" s="368"/>
      <c r="BV35" s="177"/>
      <c r="BW35" s="367">
        <f t="shared" ref="BW35:BW43" si="2">IF(BY35="","",BW34+1)</f>
        <v>10</v>
      </c>
      <c r="BX35" s="367"/>
      <c r="BY35" s="368" t="str">
        <f>IF('各会計、関係団体の財政状況及び健全化判断比率'!B69="","",'各会計、関係団体の財政状況及び健全化判断比率'!B69)</f>
        <v>岩手県市町村総合事務組合（特別会計）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11</v>
      </c>
      <c r="BX36" s="367"/>
      <c r="BY36" s="368" t="str">
        <f>IF('各会計、関係団体の財政状況及び健全化判断比率'!B70="","",'各会計、関係団体の財政状況及び健全化判断比率'!B70)</f>
        <v>岩手県後期高齢者医療広域連合（一般会計）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5</v>
      </c>
      <c r="V37" s="367"/>
      <c r="W37" s="368" t="str">
        <f>IF('各会計、関係団体の財政状況及び健全化判断比率'!B31="","",'各会計、関係団体の財政状況及び健全化判断比率'!B31)</f>
        <v>介護保険特別会計（サービス事業勘定）</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12</v>
      </c>
      <c r="BX37" s="367"/>
      <c r="BY37" s="368" t="str">
        <f>IF('各会計、関係団体の財政状況及び健全化判断比率'!B71="","",'各会計、関係団体の財政状況及び健全化判断比率'!B71)</f>
        <v>岩手県後期高齢者医療広域連合（特別会計）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13</v>
      </c>
      <c r="BX38" s="367"/>
      <c r="BY38" s="368" t="str">
        <f>IF('各会計、関係団体の財政状況及び健全化判断比率'!B72="","",'各会計、関係団体の財政状況及び健全化判断比率'!B72)</f>
        <v>岩手県沿岸知的障害児施設組合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14</v>
      </c>
      <c r="BX39" s="367"/>
      <c r="BY39" s="368" t="str">
        <f>IF('各会計、関係団体の財政状況及び健全化判断比率'!B73="","",'各会計、関係団体の財政状況及び健全化判断比率'!B73)</f>
        <v>宮古地区広域行政組合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Gf7fdjyuQKKvFhSfKAthZBZuriXRFNnuvSgypl+Yh9vcgtUvNnt/HMfD1DyXkgcjhBUBe4CjpHLMd+2DfVqw==" saltValue="wBmx5+31o9bNAtCsA3+pI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5" sqref="J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6.61</v>
      </c>
      <c r="G34" s="33">
        <v>15.37</v>
      </c>
      <c r="H34" s="33">
        <v>14.68</v>
      </c>
      <c r="I34" s="33">
        <v>7.22</v>
      </c>
      <c r="J34" s="34">
        <v>10.71</v>
      </c>
      <c r="K34" s="22"/>
      <c r="L34" s="22"/>
      <c r="M34" s="22"/>
      <c r="N34" s="22"/>
      <c r="O34" s="22"/>
      <c r="P34" s="22"/>
    </row>
    <row r="35" spans="1:16" ht="39" customHeight="1" x14ac:dyDescent="0.15">
      <c r="A35" s="22"/>
      <c r="B35" s="35"/>
      <c r="C35" s="1145" t="s">
        <v>561</v>
      </c>
      <c r="D35" s="1146"/>
      <c r="E35" s="1147"/>
      <c r="F35" s="36">
        <v>7.08</v>
      </c>
      <c r="G35" s="37">
        <v>7.34</v>
      </c>
      <c r="H35" s="37">
        <v>6.29</v>
      </c>
      <c r="I35" s="37">
        <v>6.9</v>
      </c>
      <c r="J35" s="38">
        <v>6.18</v>
      </c>
      <c r="K35" s="22"/>
      <c r="L35" s="22"/>
      <c r="M35" s="22"/>
      <c r="N35" s="22"/>
      <c r="O35" s="22"/>
      <c r="P35" s="22"/>
    </row>
    <row r="36" spans="1:16" ht="39" customHeight="1" x14ac:dyDescent="0.15">
      <c r="A36" s="22"/>
      <c r="B36" s="35"/>
      <c r="C36" s="1145" t="s">
        <v>562</v>
      </c>
      <c r="D36" s="1146"/>
      <c r="E36" s="1147"/>
      <c r="F36" s="36">
        <v>1.37</v>
      </c>
      <c r="G36" s="37">
        <v>0.72</v>
      </c>
      <c r="H36" s="37">
        <v>1.53</v>
      </c>
      <c r="I36" s="37">
        <v>3.27</v>
      </c>
      <c r="J36" s="38">
        <v>3.69</v>
      </c>
      <c r="K36" s="22"/>
      <c r="L36" s="22"/>
      <c r="M36" s="22"/>
      <c r="N36" s="22"/>
      <c r="O36" s="22"/>
      <c r="P36" s="22"/>
    </row>
    <row r="37" spans="1:16" ht="39" customHeight="1" x14ac:dyDescent="0.15">
      <c r="A37" s="22"/>
      <c r="B37" s="35"/>
      <c r="C37" s="1145" t="s">
        <v>563</v>
      </c>
      <c r="D37" s="1146"/>
      <c r="E37" s="1147"/>
      <c r="F37" s="36">
        <v>1.72</v>
      </c>
      <c r="G37" s="37">
        <v>1.93</v>
      </c>
      <c r="H37" s="37">
        <v>2.0299999999999998</v>
      </c>
      <c r="I37" s="37">
        <v>2.17</v>
      </c>
      <c r="J37" s="38">
        <v>1.64</v>
      </c>
      <c r="K37" s="22"/>
      <c r="L37" s="22"/>
      <c r="M37" s="22"/>
      <c r="N37" s="22"/>
      <c r="O37" s="22"/>
      <c r="P37" s="22"/>
    </row>
    <row r="38" spans="1:16" ht="39" customHeight="1" x14ac:dyDescent="0.15">
      <c r="A38" s="22"/>
      <c r="B38" s="35"/>
      <c r="C38" s="1145" t="s">
        <v>564</v>
      </c>
      <c r="D38" s="1146"/>
      <c r="E38" s="1147"/>
      <c r="F38" s="36">
        <v>0.03</v>
      </c>
      <c r="G38" s="37">
        <v>0.03</v>
      </c>
      <c r="H38" s="37">
        <v>0.04</v>
      </c>
      <c r="I38" s="37">
        <v>0.06</v>
      </c>
      <c r="J38" s="38">
        <v>0.09</v>
      </c>
      <c r="K38" s="22"/>
      <c r="L38" s="22"/>
      <c r="M38" s="22"/>
      <c r="N38" s="22"/>
      <c r="O38" s="22"/>
      <c r="P38" s="22"/>
    </row>
    <row r="39" spans="1:16" ht="39" customHeight="1" x14ac:dyDescent="0.15">
      <c r="A39" s="22"/>
      <c r="B39" s="35"/>
      <c r="C39" s="1145" t="s">
        <v>565</v>
      </c>
      <c r="D39" s="1146"/>
      <c r="E39" s="1147"/>
      <c r="F39" s="36">
        <v>0.08</v>
      </c>
      <c r="G39" s="37">
        <v>0.02</v>
      </c>
      <c r="H39" s="37">
        <v>0.03</v>
      </c>
      <c r="I39" s="37">
        <v>0.04</v>
      </c>
      <c r="J39" s="38">
        <v>0.03</v>
      </c>
      <c r="K39" s="22"/>
      <c r="L39" s="22"/>
      <c r="M39" s="22"/>
      <c r="N39" s="22"/>
      <c r="O39" s="22"/>
      <c r="P39" s="22"/>
    </row>
    <row r="40" spans="1:16" ht="39" customHeight="1" x14ac:dyDescent="0.15">
      <c r="A40" s="22"/>
      <c r="B40" s="35"/>
      <c r="C40" s="1145" t="s">
        <v>566</v>
      </c>
      <c r="D40" s="1146"/>
      <c r="E40" s="1147"/>
      <c r="F40" s="36">
        <v>0.01</v>
      </c>
      <c r="G40" s="37">
        <v>0.01</v>
      </c>
      <c r="H40" s="37">
        <v>0.01</v>
      </c>
      <c r="I40" s="37">
        <v>0.01</v>
      </c>
      <c r="J40" s="38">
        <v>0.01</v>
      </c>
      <c r="K40" s="22"/>
      <c r="L40" s="22"/>
      <c r="M40" s="22"/>
      <c r="N40" s="22"/>
      <c r="O40" s="22"/>
      <c r="P40" s="22"/>
    </row>
    <row r="41" spans="1:16" ht="39" customHeight="1" x14ac:dyDescent="0.15">
      <c r="A41" s="22"/>
      <c r="B41" s="35"/>
      <c r="C41" s="1145" t="s">
        <v>567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569</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6zA6wW+jfh6+dFcIHM+bchdOLqIElQokmK7/51dNjga4pAVBy6ePXW5NmveDqDN6+rjaJNpw+j3YSuF72Hfyg==" saltValue="+jioX6Tkc7syP7BtaGpl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6" zoomScaleSheetLayoutView="55" workbookViewId="0">
      <selection activeCell="O63" sqref="O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756</v>
      </c>
      <c r="L45" s="60">
        <v>672</v>
      </c>
      <c r="M45" s="60">
        <v>615</v>
      </c>
      <c r="N45" s="60">
        <v>651</v>
      </c>
      <c r="O45" s="61">
        <v>724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206</v>
      </c>
      <c r="L48" s="64">
        <v>214</v>
      </c>
      <c r="M48" s="64">
        <v>201</v>
      </c>
      <c r="N48" s="64">
        <v>215</v>
      </c>
      <c r="O48" s="65">
        <v>235</v>
      </c>
      <c r="P48" s="48"/>
      <c r="Q48" s="48"/>
      <c r="R48" s="48"/>
      <c r="S48" s="48"/>
      <c r="T48" s="48"/>
      <c r="U48" s="48"/>
    </row>
    <row r="49" spans="1:21" ht="30.75" customHeight="1" x14ac:dyDescent="0.15">
      <c r="A49" s="48"/>
      <c r="B49" s="1178"/>
      <c r="C49" s="1179"/>
      <c r="D49" s="62"/>
      <c r="E49" s="1155" t="s">
        <v>16</v>
      </c>
      <c r="F49" s="1155"/>
      <c r="G49" s="1155"/>
      <c r="H49" s="1155"/>
      <c r="I49" s="1155"/>
      <c r="J49" s="1156"/>
      <c r="K49" s="63">
        <v>4</v>
      </c>
      <c r="L49" s="64">
        <v>4</v>
      </c>
      <c r="M49" s="64">
        <v>4</v>
      </c>
      <c r="N49" s="64">
        <v>4</v>
      </c>
      <c r="O49" s="65">
        <v>4</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1</v>
      </c>
      <c r="N50" s="64">
        <v>0</v>
      </c>
      <c r="O50" s="65">
        <v>3</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659</v>
      </c>
      <c r="L52" s="64">
        <v>621</v>
      </c>
      <c r="M52" s="64">
        <v>619</v>
      </c>
      <c r="N52" s="64">
        <v>623</v>
      </c>
      <c r="O52" s="65">
        <v>872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307</v>
      </c>
      <c r="L53" s="69">
        <v>269</v>
      </c>
      <c r="M53" s="69">
        <v>202</v>
      </c>
      <c r="N53" s="69">
        <v>247</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RrD5JrEUaX4khS1hxSTzF1JNnjZDyVg6EpW/+E3fWU7DjK6AE+/tNXG5fLTNRaB1E+B21+gSF+6JvhaBCXAMg==" saltValue="9lQJOxP6ttMUK91tTl+n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SheetLayoutView="100" workbookViewId="0">
      <selection activeCell="M55" sqref="M5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1">
        <v>8795</v>
      </c>
      <c r="J41" s="352">
        <v>9409</v>
      </c>
      <c r="K41" s="352">
        <v>9894</v>
      </c>
      <c r="L41" s="352">
        <v>10804</v>
      </c>
      <c r="M41" s="353">
        <v>12222</v>
      </c>
    </row>
    <row r="42" spans="2:13" ht="27.75" customHeight="1" x14ac:dyDescent="0.15">
      <c r="B42" s="1186"/>
      <c r="C42" s="1187"/>
      <c r="D42" s="106"/>
      <c r="E42" s="1190" t="s">
        <v>34</v>
      </c>
      <c r="F42" s="1190"/>
      <c r="G42" s="1190"/>
      <c r="H42" s="1191"/>
      <c r="I42" s="354" t="s">
        <v>512</v>
      </c>
      <c r="J42" s="355" t="s">
        <v>512</v>
      </c>
      <c r="K42" s="355" t="s">
        <v>512</v>
      </c>
      <c r="L42" s="355" t="s">
        <v>512</v>
      </c>
      <c r="M42" s="356" t="s">
        <v>512</v>
      </c>
    </row>
    <row r="43" spans="2:13" ht="27.75" customHeight="1" x14ac:dyDescent="0.15">
      <c r="B43" s="1186"/>
      <c r="C43" s="1187"/>
      <c r="D43" s="106"/>
      <c r="E43" s="1190" t="s">
        <v>35</v>
      </c>
      <c r="F43" s="1190"/>
      <c r="G43" s="1190"/>
      <c r="H43" s="1191"/>
      <c r="I43" s="354">
        <v>3118</v>
      </c>
      <c r="J43" s="355">
        <v>3115</v>
      </c>
      <c r="K43" s="355">
        <v>2873</v>
      </c>
      <c r="L43" s="355">
        <v>2667</v>
      </c>
      <c r="M43" s="356">
        <v>2645</v>
      </c>
    </row>
    <row r="44" spans="2:13" ht="27.75" customHeight="1" x14ac:dyDescent="0.15">
      <c r="B44" s="1186"/>
      <c r="C44" s="1187"/>
      <c r="D44" s="106"/>
      <c r="E44" s="1190" t="s">
        <v>36</v>
      </c>
      <c r="F44" s="1190"/>
      <c r="G44" s="1190"/>
      <c r="H44" s="1191"/>
      <c r="I44" s="354">
        <v>22</v>
      </c>
      <c r="J44" s="355">
        <v>19</v>
      </c>
      <c r="K44" s="355">
        <v>15</v>
      </c>
      <c r="L44" s="355">
        <v>11</v>
      </c>
      <c r="M44" s="356">
        <v>7</v>
      </c>
    </row>
    <row r="45" spans="2:13" ht="27.75" customHeight="1" x14ac:dyDescent="0.15">
      <c r="B45" s="1186"/>
      <c r="C45" s="1187"/>
      <c r="D45" s="106"/>
      <c r="E45" s="1190" t="s">
        <v>37</v>
      </c>
      <c r="F45" s="1190"/>
      <c r="G45" s="1190"/>
      <c r="H45" s="1191"/>
      <c r="I45" s="354">
        <v>814</v>
      </c>
      <c r="J45" s="355">
        <v>752</v>
      </c>
      <c r="K45" s="355">
        <v>686</v>
      </c>
      <c r="L45" s="355">
        <v>649</v>
      </c>
      <c r="M45" s="356">
        <v>577</v>
      </c>
    </row>
    <row r="46" spans="2:13" ht="27.75" customHeight="1" x14ac:dyDescent="0.15">
      <c r="B46" s="1186"/>
      <c r="C46" s="1187"/>
      <c r="D46" s="107"/>
      <c r="E46" s="1190" t="s">
        <v>38</v>
      </c>
      <c r="F46" s="1190"/>
      <c r="G46" s="1190"/>
      <c r="H46" s="1191"/>
      <c r="I46" s="354" t="s">
        <v>512</v>
      </c>
      <c r="J46" s="355" t="s">
        <v>512</v>
      </c>
      <c r="K46" s="355" t="s">
        <v>512</v>
      </c>
      <c r="L46" s="355" t="s">
        <v>512</v>
      </c>
      <c r="M46" s="356" t="s">
        <v>512</v>
      </c>
    </row>
    <row r="47" spans="2:13" ht="27.75" customHeight="1" x14ac:dyDescent="0.15">
      <c r="B47" s="1186"/>
      <c r="C47" s="1187"/>
      <c r="D47" s="108"/>
      <c r="E47" s="1200" t="s">
        <v>39</v>
      </c>
      <c r="F47" s="1201"/>
      <c r="G47" s="1201"/>
      <c r="H47" s="1202"/>
      <c r="I47" s="354" t="s">
        <v>512</v>
      </c>
      <c r="J47" s="355" t="s">
        <v>512</v>
      </c>
      <c r="K47" s="355" t="s">
        <v>512</v>
      </c>
      <c r="L47" s="355" t="s">
        <v>512</v>
      </c>
      <c r="M47" s="356" t="s">
        <v>512</v>
      </c>
    </row>
    <row r="48" spans="2:13" ht="27.75" customHeight="1" x14ac:dyDescent="0.15">
      <c r="B48" s="1186"/>
      <c r="C48" s="1187"/>
      <c r="D48" s="106"/>
      <c r="E48" s="1190" t="s">
        <v>40</v>
      </c>
      <c r="F48" s="1190"/>
      <c r="G48" s="1190"/>
      <c r="H48" s="1191"/>
      <c r="I48" s="354" t="s">
        <v>512</v>
      </c>
      <c r="J48" s="355" t="s">
        <v>512</v>
      </c>
      <c r="K48" s="355" t="s">
        <v>512</v>
      </c>
      <c r="L48" s="355" t="s">
        <v>512</v>
      </c>
      <c r="M48" s="356" t="s">
        <v>512</v>
      </c>
    </row>
    <row r="49" spans="2:13" ht="27.75" customHeight="1" x14ac:dyDescent="0.15">
      <c r="B49" s="1188"/>
      <c r="C49" s="1189"/>
      <c r="D49" s="106"/>
      <c r="E49" s="1190" t="s">
        <v>41</v>
      </c>
      <c r="F49" s="1190"/>
      <c r="G49" s="1190"/>
      <c r="H49" s="1191"/>
      <c r="I49" s="354" t="s">
        <v>512</v>
      </c>
      <c r="J49" s="355" t="s">
        <v>512</v>
      </c>
      <c r="K49" s="355" t="s">
        <v>512</v>
      </c>
      <c r="L49" s="355" t="s">
        <v>512</v>
      </c>
      <c r="M49" s="356" t="s">
        <v>512</v>
      </c>
    </row>
    <row r="50" spans="2:13" ht="27.75" customHeight="1" x14ac:dyDescent="0.15">
      <c r="B50" s="1184" t="s">
        <v>42</v>
      </c>
      <c r="C50" s="1185"/>
      <c r="D50" s="109"/>
      <c r="E50" s="1190" t="s">
        <v>43</v>
      </c>
      <c r="F50" s="1190"/>
      <c r="G50" s="1190"/>
      <c r="H50" s="1191"/>
      <c r="I50" s="354">
        <v>6572</v>
      </c>
      <c r="J50" s="355">
        <v>5905</v>
      </c>
      <c r="K50" s="355">
        <v>6082</v>
      </c>
      <c r="L50" s="355">
        <v>6572</v>
      </c>
      <c r="M50" s="356">
        <v>9296</v>
      </c>
    </row>
    <row r="51" spans="2:13" ht="27.75" customHeight="1" x14ac:dyDescent="0.15">
      <c r="B51" s="1186"/>
      <c r="C51" s="1187"/>
      <c r="D51" s="106"/>
      <c r="E51" s="1190" t="s">
        <v>44</v>
      </c>
      <c r="F51" s="1190"/>
      <c r="G51" s="1190"/>
      <c r="H51" s="1191"/>
      <c r="I51" s="354">
        <v>353</v>
      </c>
      <c r="J51" s="355">
        <v>317</v>
      </c>
      <c r="K51" s="355">
        <v>374</v>
      </c>
      <c r="L51" s="355">
        <v>375</v>
      </c>
      <c r="M51" s="356">
        <v>455</v>
      </c>
    </row>
    <row r="52" spans="2:13" ht="27.75" customHeight="1" x14ac:dyDescent="0.15">
      <c r="B52" s="1188"/>
      <c r="C52" s="1189"/>
      <c r="D52" s="106"/>
      <c r="E52" s="1190" t="s">
        <v>45</v>
      </c>
      <c r="F52" s="1190"/>
      <c r="G52" s="1190"/>
      <c r="H52" s="1191"/>
      <c r="I52" s="354">
        <v>6586</v>
      </c>
      <c r="J52" s="355">
        <v>7029</v>
      </c>
      <c r="K52" s="355">
        <v>8020</v>
      </c>
      <c r="L52" s="355">
        <v>8032</v>
      </c>
      <c r="M52" s="356">
        <v>8263</v>
      </c>
    </row>
    <row r="53" spans="2:13" ht="27.75" customHeight="1" thickBot="1" x14ac:dyDescent="0.2">
      <c r="B53" s="1192" t="s">
        <v>46</v>
      </c>
      <c r="C53" s="1193"/>
      <c r="D53" s="110"/>
      <c r="E53" s="1194" t="s">
        <v>47</v>
      </c>
      <c r="F53" s="1194"/>
      <c r="G53" s="1194"/>
      <c r="H53" s="1195"/>
      <c r="I53" s="357">
        <v>-761</v>
      </c>
      <c r="J53" s="358">
        <v>45</v>
      </c>
      <c r="K53" s="358">
        <v>-1008</v>
      </c>
      <c r="L53" s="358">
        <v>-848</v>
      </c>
      <c r="M53" s="359">
        <v>-2562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EcZSP+CLuC2L7nWxi2SImui2MCX+9//8WMQcFqjzhmWsc5QgwF7c9OWAN0aCCxd+J4ZjSRFf4tsF1MnD5s2Lw==" saltValue="tRnlH9kKSax24EfHWvZ5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6927</v>
      </c>
      <c r="G55" s="122">
        <v>7379</v>
      </c>
      <c r="H55" s="123">
        <v>5552</v>
      </c>
    </row>
    <row r="56" spans="2:8" ht="52.5" customHeight="1" x14ac:dyDescent="0.15">
      <c r="B56" s="124"/>
      <c r="C56" s="1213" t="s">
        <v>51</v>
      </c>
      <c r="D56" s="1213"/>
      <c r="E56" s="1214"/>
      <c r="F56" s="125">
        <v>507</v>
      </c>
      <c r="G56" s="125">
        <v>847</v>
      </c>
      <c r="H56" s="126">
        <v>1301</v>
      </c>
    </row>
    <row r="57" spans="2:8" ht="53.25" customHeight="1" x14ac:dyDescent="0.15">
      <c r="B57" s="124"/>
      <c r="C57" s="1215" t="s">
        <v>52</v>
      </c>
      <c r="D57" s="1215"/>
      <c r="E57" s="1216"/>
      <c r="F57" s="127">
        <v>3801</v>
      </c>
      <c r="G57" s="127">
        <v>2147</v>
      </c>
      <c r="H57" s="128">
        <v>1921</v>
      </c>
    </row>
    <row r="58" spans="2:8" ht="45.75" customHeight="1" x14ac:dyDescent="0.15">
      <c r="B58" s="129"/>
      <c r="C58" s="1203" t="s">
        <v>585</v>
      </c>
      <c r="D58" s="1204"/>
      <c r="E58" s="1205"/>
      <c r="F58" s="360">
        <v>2723</v>
      </c>
      <c r="G58" s="360">
        <v>1141</v>
      </c>
      <c r="H58" s="361">
        <v>987</v>
      </c>
    </row>
    <row r="59" spans="2:8" ht="45.75" customHeight="1" x14ac:dyDescent="0.15">
      <c r="B59" s="129"/>
      <c r="C59" s="1203" t="s">
        <v>586</v>
      </c>
      <c r="D59" s="1204"/>
      <c r="E59" s="1205"/>
      <c r="F59" s="360">
        <v>696</v>
      </c>
      <c r="G59" s="360">
        <v>591</v>
      </c>
      <c r="H59" s="361">
        <v>438</v>
      </c>
    </row>
    <row r="60" spans="2:8" ht="45.75" customHeight="1" x14ac:dyDescent="0.15">
      <c r="B60" s="129"/>
      <c r="C60" s="1203" t="s">
        <v>587</v>
      </c>
      <c r="D60" s="1204"/>
      <c r="E60" s="1205"/>
      <c r="F60" s="360">
        <v>165</v>
      </c>
      <c r="G60" s="360">
        <v>221</v>
      </c>
      <c r="H60" s="361">
        <v>324</v>
      </c>
    </row>
    <row r="61" spans="2:8" ht="45.75" customHeight="1" x14ac:dyDescent="0.15">
      <c r="B61" s="129"/>
      <c r="C61" s="1203" t="s">
        <v>588</v>
      </c>
      <c r="D61" s="1204"/>
      <c r="E61" s="1205"/>
      <c r="F61" s="360">
        <v>70</v>
      </c>
      <c r="G61" s="360">
        <v>53</v>
      </c>
      <c r="H61" s="361">
        <v>53</v>
      </c>
    </row>
    <row r="62" spans="2:8" ht="45.75" customHeight="1" thickBot="1" x14ac:dyDescent="0.2">
      <c r="B62" s="130"/>
      <c r="C62" s="1206" t="s">
        <v>589</v>
      </c>
      <c r="D62" s="1207"/>
      <c r="E62" s="1208"/>
      <c r="F62" s="362">
        <v>17</v>
      </c>
      <c r="G62" s="362">
        <v>31</v>
      </c>
      <c r="H62" s="363">
        <v>31</v>
      </c>
    </row>
    <row r="63" spans="2:8" ht="52.5" customHeight="1" thickBot="1" x14ac:dyDescent="0.2">
      <c r="B63" s="131"/>
      <c r="C63" s="1209" t="s">
        <v>53</v>
      </c>
      <c r="D63" s="1209"/>
      <c r="E63" s="1210"/>
      <c r="F63" s="132">
        <v>11235</v>
      </c>
      <c r="G63" s="132">
        <v>10373</v>
      </c>
      <c r="H63" s="133">
        <v>8774</v>
      </c>
    </row>
    <row r="64" spans="2:8" x14ac:dyDescent="0.15"/>
  </sheetData>
  <sheetProtection algorithmName="SHA-512" hashValue="K7xnvcuVD2kelNJ3f1n7hR0w1zfIenQP78gFTKE+6F6bPID7SIiqJGB3fomLpN/dTycWSgBm337VAh/JfVNGHA==" saltValue="MTnXeT3Z39QSaqUW22Rj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551</v>
      </c>
      <c r="G2" s="147"/>
      <c r="H2" s="148"/>
    </row>
    <row r="3" spans="1:8" x14ac:dyDescent="0.15">
      <c r="A3" s="144" t="s">
        <v>544</v>
      </c>
      <c r="B3" s="149"/>
      <c r="C3" s="150"/>
      <c r="D3" s="151">
        <v>977328</v>
      </c>
      <c r="E3" s="152"/>
      <c r="F3" s="153">
        <v>96462</v>
      </c>
      <c r="G3" s="154"/>
      <c r="H3" s="155"/>
    </row>
    <row r="4" spans="1:8" x14ac:dyDescent="0.15">
      <c r="A4" s="156"/>
      <c r="B4" s="157"/>
      <c r="C4" s="158"/>
      <c r="D4" s="159">
        <v>42538</v>
      </c>
      <c r="E4" s="160"/>
      <c r="F4" s="161">
        <v>39886</v>
      </c>
      <c r="G4" s="162"/>
      <c r="H4" s="163"/>
    </row>
    <row r="5" spans="1:8" x14ac:dyDescent="0.15">
      <c r="A5" s="144" t="s">
        <v>546</v>
      </c>
      <c r="B5" s="149"/>
      <c r="C5" s="150"/>
      <c r="D5" s="151">
        <v>428089</v>
      </c>
      <c r="E5" s="152"/>
      <c r="F5" s="153">
        <v>83103</v>
      </c>
      <c r="G5" s="154"/>
      <c r="H5" s="155"/>
    </row>
    <row r="6" spans="1:8" x14ac:dyDescent="0.15">
      <c r="A6" s="156"/>
      <c r="B6" s="157"/>
      <c r="C6" s="158"/>
      <c r="D6" s="159">
        <v>37626</v>
      </c>
      <c r="E6" s="160"/>
      <c r="F6" s="161">
        <v>41378</v>
      </c>
      <c r="G6" s="162"/>
      <c r="H6" s="163"/>
    </row>
    <row r="7" spans="1:8" x14ac:dyDescent="0.15">
      <c r="A7" s="144" t="s">
        <v>547</v>
      </c>
      <c r="B7" s="149"/>
      <c r="C7" s="150"/>
      <c r="D7" s="151">
        <v>140027</v>
      </c>
      <c r="E7" s="152"/>
      <c r="F7" s="153">
        <v>94796</v>
      </c>
      <c r="G7" s="154"/>
      <c r="H7" s="155"/>
    </row>
    <row r="8" spans="1:8" x14ac:dyDescent="0.15">
      <c r="A8" s="156"/>
      <c r="B8" s="157"/>
      <c r="C8" s="158"/>
      <c r="D8" s="159">
        <v>52930</v>
      </c>
      <c r="E8" s="160"/>
      <c r="F8" s="161">
        <v>55781</v>
      </c>
      <c r="G8" s="162"/>
      <c r="H8" s="163"/>
    </row>
    <row r="9" spans="1:8" x14ac:dyDescent="0.15">
      <c r="A9" s="144" t="s">
        <v>548</v>
      </c>
      <c r="B9" s="149"/>
      <c r="C9" s="150"/>
      <c r="D9" s="151">
        <v>156687</v>
      </c>
      <c r="E9" s="152"/>
      <c r="F9" s="153">
        <v>85942</v>
      </c>
      <c r="G9" s="154"/>
      <c r="H9" s="155"/>
    </row>
    <row r="10" spans="1:8" x14ac:dyDescent="0.15">
      <c r="A10" s="156"/>
      <c r="B10" s="157"/>
      <c r="C10" s="158"/>
      <c r="D10" s="159">
        <v>88911</v>
      </c>
      <c r="E10" s="160"/>
      <c r="F10" s="161">
        <v>48630</v>
      </c>
      <c r="G10" s="162"/>
      <c r="H10" s="163"/>
    </row>
    <row r="11" spans="1:8" x14ac:dyDescent="0.15">
      <c r="A11" s="144" t="s">
        <v>549</v>
      </c>
      <c r="B11" s="149"/>
      <c r="C11" s="150"/>
      <c r="D11" s="151">
        <v>199246</v>
      </c>
      <c r="E11" s="152"/>
      <c r="F11" s="153">
        <v>95007</v>
      </c>
      <c r="G11" s="154"/>
      <c r="H11" s="155"/>
    </row>
    <row r="12" spans="1:8" x14ac:dyDescent="0.15">
      <c r="A12" s="156"/>
      <c r="B12" s="157"/>
      <c r="C12" s="164"/>
      <c r="D12" s="159">
        <v>100961</v>
      </c>
      <c r="E12" s="160"/>
      <c r="F12" s="161">
        <v>48509</v>
      </c>
      <c r="G12" s="162"/>
      <c r="H12" s="163"/>
    </row>
    <row r="13" spans="1:8" x14ac:dyDescent="0.15">
      <c r="A13" s="144"/>
      <c r="B13" s="149"/>
      <c r="C13" s="165"/>
      <c r="D13" s="166">
        <v>380275</v>
      </c>
      <c r="E13" s="167"/>
      <c r="F13" s="168">
        <v>91062</v>
      </c>
      <c r="G13" s="169"/>
      <c r="H13" s="155"/>
    </row>
    <row r="14" spans="1:8" x14ac:dyDescent="0.15">
      <c r="A14" s="156"/>
      <c r="B14" s="157"/>
      <c r="C14" s="158"/>
      <c r="D14" s="159">
        <v>64593</v>
      </c>
      <c r="E14" s="160"/>
      <c r="F14" s="161">
        <v>46837</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4.8099999999999996</v>
      </c>
      <c r="C19" s="170">
        <f>ROUND(VALUE(SUBSTITUTE(実質収支比率等に係る経年分析!G$48,"▲","-")),2)</f>
        <v>13.99</v>
      </c>
      <c r="D19" s="170">
        <f>ROUND(VALUE(SUBSTITUTE(実質収支比率等に係る経年分析!H$48,"▲","-")),2)</f>
        <v>10.8</v>
      </c>
      <c r="E19" s="170">
        <f>ROUND(VALUE(SUBSTITUTE(実質収支比率等に係る経年分析!I$48,"▲","-")),2)</f>
        <v>2</v>
      </c>
      <c r="F19" s="170">
        <f>ROUND(VALUE(SUBSTITUTE(実質収支比率等に係る経年分析!J$48,"▲","-")),2)</f>
        <v>6.83</v>
      </c>
    </row>
    <row r="20" spans="1:11" x14ac:dyDescent="0.15">
      <c r="A20" s="170" t="s">
        <v>57</v>
      </c>
      <c r="B20" s="170">
        <f>ROUND(VALUE(SUBSTITUTE(実質収支比率等に係る経年分析!F$47,"▲","-")),2)</f>
        <v>131.51</v>
      </c>
      <c r="C20" s="170">
        <f>ROUND(VALUE(SUBSTITUTE(実質収支比率等に係る経年分析!G$47,"▲","-")),2)</f>
        <v>133.68</v>
      </c>
      <c r="D20" s="170">
        <f>ROUND(VALUE(SUBSTITUTE(実質収支比率等に係る経年分析!H$47,"▲","-")),2)</f>
        <v>140.51</v>
      </c>
      <c r="E20" s="170">
        <f>ROUND(VALUE(SUBSTITUTE(実質収支比率等に係る経年分析!I$47,"▲","-")),2)</f>
        <v>140.47</v>
      </c>
      <c r="F20" s="170">
        <f>ROUND(VALUE(SUBSTITUTE(実質収支比率等に係る経年分析!J$47,"▲","-")),2)</f>
        <v>104.1</v>
      </c>
    </row>
    <row r="21" spans="1:11" x14ac:dyDescent="0.15">
      <c r="A21" s="170" t="s">
        <v>58</v>
      </c>
      <c r="B21" s="170">
        <f>IF(ISNUMBER(VALUE(SUBSTITUTE(実質収支比率等に係る経年分析!F$49,"▲","-"))),ROUND(VALUE(SUBSTITUTE(実質収支比率等に係る経年分析!F$49,"▲","-")),2),NA())</f>
        <v>4.28</v>
      </c>
      <c r="C21" s="170">
        <f>IF(ISNUMBER(VALUE(SUBSTITUTE(実質収支比率等に係る経年分析!G$49,"▲","-"))),ROUND(VALUE(SUBSTITUTE(実質収支比率等に係る経年分析!G$49,"▲","-")),2),NA())</f>
        <v>9.8800000000000008</v>
      </c>
      <c r="D21" s="170">
        <f>IF(ISNUMBER(VALUE(SUBSTITUTE(実質収支比率等に係る経年分析!H$49,"▲","-"))),ROUND(VALUE(SUBSTITUTE(実質収支比率等に係る経年分析!H$49,"▲","-")),2),NA())</f>
        <v>8.83</v>
      </c>
      <c r="E21" s="170">
        <f>IF(ISNUMBER(VALUE(SUBSTITUTE(実質収支比率等に係る経年分析!I$49,"▲","-"))),ROUND(VALUE(SUBSTITUTE(実質収支比率等に係る経年分析!I$49,"▲","-")),2),NA())</f>
        <v>0.46</v>
      </c>
      <c r="F21" s="170">
        <f>IF(ISNUMBER(VALUE(SUBSTITUTE(実質収支比率等に係る経年分析!J$49,"▲","-"))),ROUND(VALUE(SUBSTITUTE(実質収支比率等に係る経年分析!J$49,"▲","-")),2),NA())</f>
        <v>-29.39</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介護保険特別会計（サービス事業勘定）</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漁業集落排水処理事業特別会計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0.08</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0.04</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0.03</v>
      </c>
    </row>
    <row r="32" spans="1:11" x14ac:dyDescent="0.15">
      <c r="A32" s="171" t="str">
        <f>IF(連結実質赤字比率に係る赤字・黒字の構成分析!C$38="",NA(),連結実質赤字比率に係る赤字・黒字の構成分析!C$38)</f>
        <v>公共下水道事業特別会計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0.03</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0.09</v>
      </c>
    </row>
    <row r="33" spans="1:16" x14ac:dyDescent="0.15">
      <c r="A33" s="171" t="str">
        <f>IF(連結実質赤字比率に係る赤字・黒字の構成分析!C$37="",NA(),連結実質赤字比率に係る赤字・黒字の構成分析!C$37)</f>
        <v>介護保険特別会計（事業勘定）</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1.72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1.93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2.0299999999999998</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2.17</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1.64</v>
      </c>
    </row>
    <row r="34" spans="1:16" x14ac:dyDescent="0.15">
      <c r="A34" s="171" t="str">
        <f>IF(連結実質赤字比率に係る赤字・黒字の構成分析!C$36="",NA(),連結実質赤字比率に係る赤字・黒字の構成分析!C$36)</f>
        <v>国民健康保険特別会計（事業勘定）</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1.37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0.72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1.53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3.27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3.69</v>
      </c>
    </row>
    <row r="35" spans="1:16" x14ac:dyDescent="0.15">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7.08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7.34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6.29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6.9</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6.18</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6.61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15.37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14.68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7.22</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10.71</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659</v>
      </c>
      <c r="E42" s="172"/>
      <c r="F42" s="172"/>
      <c r="G42" s="172">
        <f>'実質公債費比率（分子）の構造'!L$52</f>
        <v>621</v>
      </c>
      <c r="H42" s="172"/>
      <c r="I42" s="172"/>
      <c r="J42" s="172">
        <f>'実質公債費比率（分子）の構造'!M$52</f>
        <v>619</v>
      </c>
      <c r="K42" s="172"/>
      <c r="L42" s="172"/>
      <c r="M42" s="172">
        <f>'実質公債費比率（分子）の構造'!N$52</f>
        <v>623</v>
      </c>
      <c r="N42" s="172"/>
      <c r="O42" s="172"/>
      <c r="P42" s="172">
        <f>'実質公債費比率（分子）の構造'!O$52</f>
        <v>872</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0</v>
      </c>
      <c r="C44" s="172"/>
      <c r="D44" s="172"/>
      <c r="E44" s="172">
        <f>'実質公債費比率（分子）の構造'!L$50</f>
        <v>0</v>
      </c>
      <c r="F44" s="172"/>
      <c r="G44" s="172"/>
      <c r="H44" s="172">
        <f>'実質公債費比率（分子）の構造'!M$50</f>
        <v>1</v>
      </c>
      <c r="I44" s="172"/>
      <c r="J44" s="172"/>
      <c r="K44" s="172">
        <f>'実質公債費比率（分子）の構造'!N$50</f>
        <v>0</v>
      </c>
      <c r="L44" s="172"/>
      <c r="M44" s="172"/>
      <c r="N44" s="172">
        <f>'実質公債費比率（分子）の構造'!O$50</f>
        <v>3</v>
      </c>
      <c r="O44" s="172"/>
      <c r="P44" s="172"/>
    </row>
    <row r="45" spans="1:16" x14ac:dyDescent="0.15">
      <c r="A45" s="172" t="s">
        <v>68</v>
      </c>
      <c r="B45" s="172">
        <f>'実質公債費比率（分子）の構造'!K$49</f>
        <v>4</v>
      </c>
      <c r="C45" s="172"/>
      <c r="D45" s="172"/>
      <c r="E45" s="172">
        <f>'実質公債費比率（分子）の構造'!L$49</f>
        <v>4</v>
      </c>
      <c r="F45" s="172"/>
      <c r="G45" s="172"/>
      <c r="H45" s="172">
        <f>'実質公債費比率（分子）の構造'!M$49</f>
        <v>4</v>
      </c>
      <c r="I45" s="172"/>
      <c r="J45" s="172"/>
      <c r="K45" s="172">
        <f>'実質公債費比率（分子）の構造'!N$49</f>
        <v>4</v>
      </c>
      <c r="L45" s="172"/>
      <c r="M45" s="172"/>
      <c r="N45" s="172">
        <f>'実質公債費比率（分子）の構造'!O$49</f>
        <v>4</v>
      </c>
      <c r="O45" s="172"/>
      <c r="P45" s="172"/>
    </row>
    <row r="46" spans="1:16" x14ac:dyDescent="0.15">
      <c r="A46" s="172" t="s">
        <v>69</v>
      </c>
      <c r="B46" s="172">
        <f>'実質公債費比率（分子）の構造'!K$48</f>
        <v>206</v>
      </c>
      <c r="C46" s="172"/>
      <c r="D46" s="172"/>
      <c r="E46" s="172">
        <f>'実質公債費比率（分子）の構造'!L$48</f>
        <v>214</v>
      </c>
      <c r="F46" s="172"/>
      <c r="G46" s="172"/>
      <c r="H46" s="172">
        <f>'実質公債費比率（分子）の構造'!M$48</f>
        <v>201</v>
      </c>
      <c r="I46" s="172"/>
      <c r="J46" s="172"/>
      <c r="K46" s="172">
        <f>'実質公債費比率（分子）の構造'!N$48</f>
        <v>215</v>
      </c>
      <c r="L46" s="172"/>
      <c r="M46" s="172"/>
      <c r="N46" s="172">
        <f>'実質公債費比率（分子）の構造'!O$48</f>
        <v>235</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756</v>
      </c>
      <c r="C49" s="172"/>
      <c r="D49" s="172"/>
      <c r="E49" s="172">
        <f>'実質公債費比率（分子）の構造'!L$45</f>
        <v>672</v>
      </c>
      <c r="F49" s="172"/>
      <c r="G49" s="172"/>
      <c r="H49" s="172">
        <f>'実質公債費比率（分子）の構造'!M$45</f>
        <v>615</v>
      </c>
      <c r="I49" s="172"/>
      <c r="J49" s="172"/>
      <c r="K49" s="172">
        <f>'実質公債費比率（分子）の構造'!N$45</f>
        <v>651</v>
      </c>
      <c r="L49" s="172"/>
      <c r="M49" s="172"/>
      <c r="N49" s="172">
        <f>'実質公債費比率（分子）の構造'!O$45</f>
        <v>724</v>
      </c>
      <c r="O49" s="172"/>
      <c r="P49" s="172"/>
    </row>
    <row r="50" spans="1:16" x14ac:dyDescent="0.15">
      <c r="A50" s="172" t="s">
        <v>73</v>
      </c>
      <c r="B50" s="172" t="e">
        <f>NA()</f>
        <v>#N/A</v>
      </c>
      <c r="C50" s="172">
        <f>IF(ISNUMBER('実質公債費比率（分子）の構造'!K$53),'実質公債費比率（分子）の構造'!K$53,NA())</f>
        <v>307</v>
      </c>
      <c r="D50" s="172" t="e">
        <f>NA()</f>
        <v>#N/A</v>
      </c>
      <c r="E50" s="172" t="e">
        <f>NA()</f>
        <v>#N/A</v>
      </c>
      <c r="F50" s="172">
        <f>IF(ISNUMBER('実質公債費比率（分子）の構造'!L$53),'実質公債費比率（分子）の構造'!L$53,NA())</f>
        <v>269</v>
      </c>
      <c r="G50" s="172" t="e">
        <f>NA()</f>
        <v>#N/A</v>
      </c>
      <c r="H50" s="172" t="e">
        <f>NA()</f>
        <v>#N/A</v>
      </c>
      <c r="I50" s="172">
        <f>IF(ISNUMBER('実質公債費比率（分子）の構造'!M$53),'実質公債費比率（分子）の構造'!M$53,NA())</f>
        <v>202</v>
      </c>
      <c r="J50" s="172" t="e">
        <f>NA()</f>
        <v>#N/A</v>
      </c>
      <c r="K50" s="172" t="e">
        <f>NA()</f>
        <v>#N/A</v>
      </c>
      <c r="L50" s="172">
        <f>IF(ISNUMBER('実質公債費比率（分子）の構造'!N$53),'実質公債費比率（分子）の構造'!N$53,NA())</f>
        <v>247</v>
      </c>
      <c r="M50" s="172" t="e">
        <f>NA()</f>
        <v>#N/A</v>
      </c>
      <c r="N50" s="172" t="e">
        <f>NA()</f>
        <v>#N/A</v>
      </c>
      <c r="O50" s="172">
        <f>IF(ISNUMBER('実質公債費比率（分子）の構造'!O$53),'実質公債費比率（分子）の構造'!O$53,NA())</f>
        <v>94</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6586</v>
      </c>
      <c r="E56" s="171"/>
      <c r="F56" s="171"/>
      <c r="G56" s="171">
        <f>'将来負担比率（分子）の構造'!J$52</f>
        <v>7029</v>
      </c>
      <c r="H56" s="171"/>
      <c r="I56" s="171"/>
      <c r="J56" s="171">
        <f>'将来負担比率（分子）の構造'!K$52</f>
        <v>8020</v>
      </c>
      <c r="K56" s="171"/>
      <c r="L56" s="171"/>
      <c r="M56" s="171">
        <f>'将来負担比率（分子）の構造'!L$52</f>
        <v>8032</v>
      </c>
      <c r="N56" s="171"/>
      <c r="O56" s="171"/>
      <c r="P56" s="171">
        <f>'将来負担比率（分子）の構造'!M$52</f>
        <v>8263</v>
      </c>
    </row>
    <row r="57" spans="1:16" x14ac:dyDescent="0.15">
      <c r="A57" s="171" t="s">
        <v>44</v>
      </c>
      <c r="B57" s="171"/>
      <c r="C57" s="171"/>
      <c r="D57" s="171">
        <f>'将来負担比率（分子）の構造'!I$51</f>
        <v>353</v>
      </c>
      <c r="E57" s="171"/>
      <c r="F57" s="171"/>
      <c r="G57" s="171">
        <f>'将来負担比率（分子）の構造'!J$51</f>
        <v>317</v>
      </c>
      <c r="H57" s="171"/>
      <c r="I57" s="171"/>
      <c r="J57" s="171">
        <f>'将来負担比率（分子）の構造'!K$51</f>
        <v>374</v>
      </c>
      <c r="K57" s="171"/>
      <c r="L57" s="171"/>
      <c r="M57" s="171">
        <f>'将来負担比率（分子）の構造'!L$51</f>
        <v>375</v>
      </c>
      <c r="N57" s="171"/>
      <c r="O57" s="171"/>
      <c r="P57" s="171">
        <f>'将来負担比率（分子）の構造'!M$51</f>
        <v>455</v>
      </c>
    </row>
    <row r="58" spans="1:16" x14ac:dyDescent="0.15">
      <c r="A58" s="171" t="s">
        <v>43</v>
      </c>
      <c r="B58" s="171"/>
      <c r="C58" s="171"/>
      <c r="D58" s="171">
        <f>'将来負担比率（分子）の構造'!I$50</f>
        <v>6572</v>
      </c>
      <c r="E58" s="171"/>
      <c r="F58" s="171"/>
      <c r="G58" s="171">
        <f>'将来負担比率（分子）の構造'!J$50</f>
        <v>5905</v>
      </c>
      <c r="H58" s="171"/>
      <c r="I58" s="171"/>
      <c r="J58" s="171">
        <f>'将来負担比率（分子）の構造'!K$50</f>
        <v>6082</v>
      </c>
      <c r="K58" s="171"/>
      <c r="L58" s="171"/>
      <c r="M58" s="171">
        <f>'将来負担比率（分子）の構造'!L$50</f>
        <v>6572</v>
      </c>
      <c r="N58" s="171"/>
      <c r="O58" s="171"/>
      <c r="P58" s="171">
        <f>'将来負担比率（分子）の構造'!M$50</f>
        <v>9296</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814</v>
      </c>
      <c r="C62" s="171"/>
      <c r="D62" s="171"/>
      <c r="E62" s="171">
        <f>'将来負担比率（分子）の構造'!J$45</f>
        <v>752</v>
      </c>
      <c r="F62" s="171"/>
      <c r="G62" s="171"/>
      <c r="H62" s="171">
        <f>'将来負担比率（分子）の構造'!K$45</f>
        <v>686</v>
      </c>
      <c r="I62" s="171"/>
      <c r="J62" s="171"/>
      <c r="K62" s="171">
        <f>'将来負担比率（分子）の構造'!L$45</f>
        <v>649</v>
      </c>
      <c r="L62" s="171"/>
      <c r="M62" s="171"/>
      <c r="N62" s="171">
        <f>'将来負担比率（分子）の構造'!M$45</f>
        <v>577</v>
      </c>
      <c r="O62" s="171"/>
      <c r="P62" s="171"/>
    </row>
    <row r="63" spans="1:16" x14ac:dyDescent="0.15">
      <c r="A63" s="171" t="s">
        <v>36</v>
      </c>
      <c r="B63" s="171">
        <f>'将来負担比率（分子）の構造'!I$44</f>
        <v>22</v>
      </c>
      <c r="C63" s="171"/>
      <c r="D63" s="171"/>
      <c r="E63" s="171">
        <f>'将来負担比率（分子）の構造'!J$44</f>
        <v>19</v>
      </c>
      <c r="F63" s="171"/>
      <c r="G63" s="171"/>
      <c r="H63" s="171">
        <f>'将来負担比率（分子）の構造'!K$44</f>
        <v>15</v>
      </c>
      <c r="I63" s="171"/>
      <c r="J63" s="171"/>
      <c r="K63" s="171">
        <f>'将来負担比率（分子）の構造'!L$44</f>
        <v>11</v>
      </c>
      <c r="L63" s="171"/>
      <c r="M63" s="171"/>
      <c r="N63" s="171">
        <f>'将来負担比率（分子）の構造'!M$44</f>
        <v>7</v>
      </c>
      <c r="O63" s="171"/>
      <c r="P63" s="171"/>
    </row>
    <row r="64" spans="1:16" x14ac:dyDescent="0.15">
      <c r="A64" s="171" t="s">
        <v>35</v>
      </c>
      <c r="B64" s="171">
        <f>'将来負担比率（分子）の構造'!I$43</f>
        <v>3118</v>
      </c>
      <c r="C64" s="171"/>
      <c r="D64" s="171"/>
      <c r="E64" s="171">
        <f>'将来負担比率（分子）の構造'!J$43</f>
        <v>3115</v>
      </c>
      <c r="F64" s="171"/>
      <c r="G64" s="171"/>
      <c r="H64" s="171">
        <f>'将来負担比率（分子）の構造'!K$43</f>
        <v>2873</v>
      </c>
      <c r="I64" s="171"/>
      <c r="J64" s="171"/>
      <c r="K64" s="171">
        <f>'将来負担比率（分子）の構造'!L$43</f>
        <v>2667</v>
      </c>
      <c r="L64" s="171"/>
      <c r="M64" s="171"/>
      <c r="N64" s="171">
        <f>'将来負担比率（分子）の構造'!M$43</f>
        <v>2645</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8795</v>
      </c>
      <c r="C66" s="171"/>
      <c r="D66" s="171"/>
      <c r="E66" s="171">
        <f>'将来負担比率（分子）の構造'!J$41</f>
        <v>9409</v>
      </c>
      <c r="F66" s="171"/>
      <c r="G66" s="171"/>
      <c r="H66" s="171">
        <f>'将来負担比率（分子）の構造'!K$41</f>
        <v>9894</v>
      </c>
      <c r="I66" s="171"/>
      <c r="J66" s="171"/>
      <c r="K66" s="171">
        <f>'将来負担比率（分子）の構造'!L$41</f>
        <v>10804</v>
      </c>
      <c r="L66" s="171"/>
      <c r="M66" s="171"/>
      <c r="N66" s="171">
        <f>'将来負担比率（分子）の構造'!M$41</f>
        <v>12222</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45</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6927</v>
      </c>
      <c r="C72" s="175">
        <f>基金残高に係る経年分析!G55</f>
        <v>7379</v>
      </c>
      <c r="D72" s="175">
        <f>基金残高に係る経年分析!H55</f>
        <v>5552</v>
      </c>
    </row>
    <row r="73" spans="1:16" x14ac:dyDescent="0.15">
      <c r="A73" s="174" t="s">
        <v>80</v>
      </c>
      <c r="B73" s="175">
        <f>基金残高に係る経年分析!F56</f>
        <v>507</v>
      </c>
      <c r="C73" s="175">
        <f>基金残高に係る経年分析!G56</f>
        <v>847</v>
      </c>
      <c r="D73" s="175">
        <f>基金残高に係る経年分析!H56</f>
        <v>1301</v>
      </c>
    </row>
    <row r="74" spans="1:16" x14ac:dyDescent="0.15">
      <c r="A74" s="174" t="s">
        <v>81</v>
      </c>
      <c r="B74" s="175">
        <f>基金残高に係る経年分析!F57</f>
        <v>3801</v>
      </c>
      <c r="C74" s="175">
        <f>基金残高に係る経年分析!G57</f>
        <v>2147</v>
      </c>
      <c r="D74" s="175">
        <f>基金残高に係る経年分析!H57</f>
        <v>1921</v>
      </c>
    </row>
  </sheetData>
  <sheetProtection algorithmName="SHA-512" hashValue="QM2kb+9qwSVDaym/b4CiV2jxzr4F2E9iA5Eye6+IKXGpCRvdayUtgTXu8uwYzEVDyF9JBWg2zPpO+nHZTp/u7A==" saltValue="fPxPcey3LM+mngEQMK2z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220</v>
      </c>
      <c r="DI1" s="718"/>
      <c r="DJ1" s="718"/>
      <c r="DK1" s="718"/>
      <c r="DL1" s="718"/>
      <c r="DM1" s="718"/>
      <c r="DN1" s="719"/>
      <c r="DO1" s="210"/>
      <c r="DP1" s="717" t="s">
        <v>221</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1295408</v>
      </c>
      <c r="S5" s="674"/>
      <c r="T5" s="674"/>
      <c r="U5" s="674"/>
      <c r="V5" s="674"/>
      <c r="W5" s="674"/>
      <c r="X5" s="674"/>
      <c r="Y5" s="702"/>
      <c r="Z5" s="715">
        <v>9.4</v>
      </c>
      <c r="AA5" s="715"/>
      <c r="AB5" s="715"/>
      <c r="AC5" s="715"/>
      <c r="AD5" s="716">
        <v>1295408</v>
      </c>
      <c r="AE5" s="716"/>
      <c r="AF5" s="716"/>
      <c r="AG5" s="716"/>
      <c r="AH5" s="716"/>
      <c r="AI5" s="716"/>
      <c r="AJ5" s="716"/>
      <c r="AK5" s="716"/>
      <c r="AL5" s="703">
        <v>24.6</v>
      </c>
      <c r="AM5" s="686"/>
      <c r="AN5" s="686"/>
      <c r="AO5" s="704"/>
      <c r="AP5" s="676" t="s">
        <v>234</v>
      </c>
      <c r="AQ5" s="677"/>
      <c r="AR5" s="677"/>
      <c r="AS5" s="677"/>
      <c r="AT5" s="677"/>
      <c r="AU5" s="677"/>
      <c r="AV5" s="677"/>
      <c r="AW5" s="677"/>
      <c r="AX5" s="677"/>
      <c r="AY5" s="677"/>
      <c r="AZ5" s="677"/>
      <c r="BA5" s="677"/>
      <c r="BB5" s="677"/>
      <c r="BC5" s="677"/>
      <c r="BD5" s="677"/>
      <c r="BE5" s="677"/>
      <c r="BF5" s="678"/>
      <c r="BG5" s="627">
        <v>1295408</v>
      </c>
      <c r="BH5" s="628"/>
      <c r="BI5" s="628"/>
      <c r="BJ5" s="628"/>
      <c r="BK5" s="628"/>
      <c r="BL5" s="628"/>
      <c r="BM5" s="628"/>
      <c r="BN5" s="629"/>
      <c r="BO5" s="663">
        <v>100</v>
      </c>
      <c r="BP5" s="663"/>
      <c r="BQ5" s="663"/>
      <c r="BR5" s="663"/>
      <c r="BS5" s="664" t="s">
        <v>184</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24" t="s">
        <v>238</v>
      </c>
      <c r="C6" s="625"/>
      <c r="D6" s="625"/>
      <c r="E6" s="625"/>
      <c r="F6" s="625"/>
      <c r="G6" s="625"/>
      <c r="H6" s="625"/>
      <c r="I6" s="625"/>
      <c r="J6" s="625"/>
      <c r="K6" s="625"/>
      <c r="L6" s="625"/>
      <c r="M6" s="625"/>
      <c r="N6" s="625"/>
      <c r="O6" s="625"/>
      <c r="P6" s="625"/>
      <c r="Q6" s="626"/>
      <c r="R6" s="627">
        <v>97335</v>
      </c>
      <c r="S6" s="628"/>
      <c r="T6" s="628"/>
      <c r="U6" s="628"/>
      <c r="V6" s="628"/>
      <c r="W6" s="628"/>
      <c r="X6" s="628"/>
      <c r="Y6" s="629"/>
      <c r="Z6" s="663">
        <v>0.7</v>
      </c>
      <c r="AA6" s="663"/>
      <c r="AB6" s="663"/>
      <c r="AC6" s="663"/>
      <c r="AD6" s="664">
        <v>97335</v>
      </c>
      <c r="AE6" s="664"/>
      <c r="AF6" s="664"/>
      <c r="AG6" s="664"/>
      <c r="AH6" s="664"/>
      <c r="AI6" s="664"/>
      <c r="AJ6" s="664"/>
      <c r="AK6" s="664"/>
      <c r="AL6" s="630">
        <v>1.9</v>
      </c>
      <c r="AM6" s="631"/>
      <c r="AN6" s="631"/>
      <c r="AO6" s="665"/>
      <c r="AP6" s="624" t="s">
        <v>239</v>
      </c>
      <c r="AQ6" s="625"/>
      <c r="AR6" s="625"/>
      <c r="AS6" s="625"/>
      <c r="AT6" s="625"/>
      <c r="AU6" s="625"/>
      <c r="AV6" s="625"/>
      <c r="AW6" s="625"/>
      <c r="AX6" s="625"/>
      <c r="AY6" s="625"/>
      <c r="AZ6" s="625"/>
      <c r="BA6" s="625"/>
      <c r="BB6" s="625"/>
      <c r="BC6" s="625"/>
      <c r="BD6" s="625"/>
      <c r="BE6" s="625"/>
      <c r="BF6" s="626"/>
      <c r="BG6" s="627">
        <v>1295408</v>
      </c>
      <c r="BH6" s="628"/>
      <c r="BI6" s="628"/>
      <c r="BJ6" s="628"/>
      <c r="BK6" s="628"/>
      <c r="BL6" s="628"/>
      <c r="BM6" s="628"/>
      <c r="BN6" s="629"/>
      <c r="BO6" s="663">
        <v>100</v>
      </c>
      <c r="BP6" s="663"/>
      <c r="BQ6" s="663"/>
      <c r="BR6" s="663"/>
      <c r="BS6" s="664" t="s">
        <v>184</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87706</v>
      </c>
      <c r="CS6" s="628"/>
      <c r="CT6" s="628"/>
      <c r="CU6" s="628"/>
      <c r="CV6" s="628"/>
      <c r="CW6" s="628"/>
      <c r="CX6" s="628"/>
      <c r="CY6" s="629"/>
      <c r="CZ6" s="703">
        <v>0.7</v>
      </c>
      <c r="DA6" s="686"/>
      <c r="DB6" s="686"/>
      <c r="DC6" s="705"/>
      <c r="DD6" s="633" t="s">
        <v>184</v>
      </c>
      <c r="DE6" s="628"/>
      <c r="DF6" s="628"/>
      <c r="DG6" s="628"/>
      <c r="DH6" s="628"/>
      <c r="DI6" s="628"/>
      <c r="DJ6" s="628"/>
      <c r="DK6" s="628"/>
      <c r="DL6" s="628"/>
      <c r="DM6" s="628"/>
      <c r="DN6" s="628"/>
      <c r="DO6" s="628"/>
      <c r="DP6" s="629"/>
      <c r="DQ6" s="633">
        <v>87706</v>
      </c>
      <c r="DR6" s="628"/>
      <c r="DS6" s="628"/>
      <c r="DT6" s="628"/>
      <c r="DU6" s="628"/>
      <c r="DV6" s="628"/>
      <c r="DW6" s="628"/>
      <c r="DX6" s="628"/>
      <c r="DY6" s="628"/>
      <c r="DZ6" s="628"/>
      <c r="EA6" s="628"/>
      <c r="EB6" s="628"/>
      <c r="EC6" s="662"/>
    </row>
    <row r="7" spans="2:143" ht="11.25" customHeight="1" x14ac:dyDescent="0.15">
      <c r="B7" s="624" t="s">
        <v>241</v>
      </c>
      <c r="C7" s="625"/>
      <c r="D7" s="625"/>
      <c r="E7" s="625"/>
      <c r="F7" s="625"/>
      <c r="G7" s="625"/>
      <c r="H7" s="625"/>
      <c r="I7" s="625"/>
      <c r="J7" s="625"/>
      <c r="K7" s="625"/>
      <c r="L7" s="625"/>
      <c r="M7" s="625"/>
      <c r="N7" s="625"/>
      <c r="O7" s="625"/>
      <c r="P7" s="625"/>
      <c r="Q7" s="626"/>
      <c r="R7" s="627">
        <v>397</v>
      </c>
      <c r="S7" s="628"/>
      <c r="T7" s="628"/>
      <c r="U7" s="628"/>
      <c r="V7" s="628"/>
      <c r="W7" s="628"/>
      <c r="X7" s="628"/>
      <c r="Y7" s="629"/>
      <c r="Z7" s="663">
        <v>0</v>
      </c>
      <c r="AA7" s="663"/>
      <c r="AB7" s="663"/>
      <c r="AC7" s="663"/>
      <c r="AD7" s="664">
        <v>397</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519093</v>
      </c>
      <c r="BH7" s="628"/>
      <c r="BI7" s="628"/>
      <c r="BJ7" s="628"/>
      <c r="BK7" s="628"/>
      <c r="BL7" s="628"/>
      <c r="BM7" s="628"/>
      <c r="BN7" s="629"/>
      <c r="BO7" s="663">
        <v>40.1</v>
      </c>
      <c r="BP7" s="663"/>
      <c r="BQ7" s="663"/>
      <c r="BR7" s="663"/>
      <c r="BS7" s="664" t="s">
        <v>184</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3886903</v>
      </c>
      <c r="CS7" s="628"/>
      <c r="CT7" s="628"/>
      <c r="CU7" s="628"/>
      <c r="CV7" s="628"/>
      <c r="CW7" s="628"/>
      <c r="CX7" s="628"/>
      <c r="CY7" s="629"/>
      <c r="CZ7" s="663">
        <v>29.5</v>
      </c>
      <c r="DA7" s="663"/>
      <c r="DB7" s="663"/>
      <c r="DC7" s="663"/>
      <c r="DD7" s="633">
        <v>61726</v>
      </c>
      <c r="DE7" s="628"/>
      <c r="DF7" s="628"/>
      <c r="DG7" s="628"/>
      <c r="DH7" s="628"/>
      <c r="DI7" s="628"/>
      <c r="DJ7" s="628"/>
      <c r="DK7" s="628"/>
      <c r="DL7" s="628"/>
      <c r="DM7" s="628"/>
      <c r="DN7" s="628"/>
      <c r="DO7" s="628"/>
      <c r="DP7" s="629"/>
      <c r="DQ7" s="633">
        <v>3170155</v>
      </c>
      <c r="DR7" s="628"/>
      <c r="DS7" s="628"/>
      <c r="DT7" s="628"/>
      <c r="DU7" s="628"/>
      <c r="DV7" s="628"/>
      <c r="DW7" s="628"/>
      <c r="DX7" s="628"/>
      <c r="DY7" s="628"/>
      <c r="DZ7" s="628"/>
      <c r="EA7" s="628"/>
      <c r="EB7" s="628"/>
      <c r="EC7" s="662"/>
    </row>
    <row r="8" spans="2:143" ht="11.25" customHeight="1" x14ac:dyDescent="0.15">
      <c r="B8" s="624" t="s">
        <v>244</v>
      </c>
      <c r="C8" s="625"/>
      <c r="D8" s="625"/>
      <c r="E8" s="625"/>
      <c r="F8" s="625"/>
      <c r="G8" s="625"/>
      <c r="H8" s="625"/>
      <c r="I8" s="625"/>
      <c r="J8" s="625"/>
      <c r="K8" s="625"/>
      <c r="L8" s="625"/>
      <c r="M8" s="625"/>
      <c r="N8" s="625"/>
      <c r="O8" s="625"/>
      <c r="P8" s="625"/>
      <c r="Q8" s="626"/>
      <c r="R8" s="627">
        <v>3089</v>
      </c>
      <c r="S8" s="628"/>
      <c r="T8" s="628"/>
      <c r="U8" s="628"/>
      <c r="V8" s="628"/>
      <c r="W8" s="628"/>
      <c r="X8" s="628"/>
      <c r="Y8" s="629"/>
      <c r="Z8" s="663">
        <v>0</v>
      </c>
      <c r="AA8" s="663"/>
      <c r="AB8" s="663"/>
      <c r="AC8" s="663"/>
      <c r="AD8" s="664">
        <v>3089</v>
      </c>
      <c r="AE8" s="664"/>
      <c r="AF8" s="664"/>
      <c r="AG8" s="664"/>
      <c r="AH8" s="664"/>
      <c r="AI8" s="664"/>
      <c r="AJ8" s="664"/>
      <c r="AK8" s="664"/>
      <c r="AL8" s="630">
        <v>0.1</v>
      </c>
      <c r="AM8" s="631"/>
      <c r="AN8" s="631"/>
      <c r="AO8" s="665"/>
      <c r="AP8" s="624" t="s">
        <v>245</v>
      </c>
      <c r="AQ8" s="625"/>
      <c r="AR8" s="625"/>
      <c r="AS8" s="625"/>
      <c r="AT8" s="625"/>
      <c r="AU8" s="625"/>
      <c r="AV8" s="625"/>
      <c r="AW8" s="625"/>
      <c r="AX8" s="625"/>
      <c r="AY8" s="625"/>
      <c r="AZ8" s="625"/>
      <c r="BA8" s="625"/>
      <c r="BB8" s="625"/>
      <c r="BC8" s="625"/>
      <c r="BD8" s="625"/>
      <c r="BE8" s="625"/>
      <c r="BF8" s="626"/>
      <c r="BG8" s="627">
        <v>23163</v>
      </c>
      <c r="BH8" s="628"/>
      <c r="BI8" s="628"/>
      <c r="BJ8" s="628"/>
      <c r="BK8" s="628"/>
      <c r="BL8" s="628"/>
      <c r="BM8" s="628"/>
      <c r="BN8" s="629"/>
      <c r="BO8" s="663">
        <v>1.8</v>
      </c>
      <c r="BP8" s="663"/>
      <c r="BQ8" s="663"/>
      <c r="BR8" s="663"/>
      <c r="BS8" s="664" t="s">
        <v>246</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2751772</v>
      </c>
      <c r="CS8" s="628"/>
      <c r="CT8" s="628"/>
      <c r="CU8" s="628"/>
      <c r="CV8" s="628"/>
      <c r="CW8" s="628"/>
      <c r="CX8" s="628"/>
      <c r="CY8" s="629"/>
      <c r="CZ8" s="663">
        <v>20.9</v>
      </c>
      <c r="DA8" s="663"/>
      <c r="DB8" s="663"/>
      <c r="DC8" s="663"/>
      <c r="DD8" s="633">
        <v>68569</v>
      </c>
      <c r="DE8" s="628"/>
      <c r="DF8" s="628"/>
      <c r="DG8" s="628"/>
      <c r="DH8" s="628"/>
      <c r="DI8" s="628"/>
      <c r="DJ8" s="628"/>
      <c r="DK8" s="628"/>
      <c r="DL8" s="628"/>
      <c r="DM8" s="628"/>
      <c r="DN8" s="628"/>
      <c r="DO8" s="628"/>
      <c r="DP8" s="629"/>
      <c r="DQ8" s="633">
        <v>1312698</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2327</v>
      </c>
      <c r="S9" s="628"/>
      <c r="T9" s="628"/>
      <c r="U9" s="628"/>
      <c r="V9" s="628"/>
      <c r="W9" s="628"/>
      <c r="X9" s="628"/>
      <c r="Y9" s="629"/>
      <c r="Z9" s="663">
        <v>0</v>
      </c>
      <c r="AA9" s="663"/>
      <c r="AB9" s="663"/>
      <c r="AC9" s="663"/>
      <c r="AD9" s="664">
        <v>2327</v>
      </c>
      <c r="AE9" s="664"/>
      <c r="AF9" s="664"/>
      <c r="AG9" s="664"/>
      <c r="AH9" s="664"/>
      <c r="AI9" s="664"/>
      <c r="AJ9" s="664"/>
      <c r="AK9" s="664"/>
      <c r="AL9" s="630">
        <v>0</v>
      </c>
      <c r="AM9" s="631"/>
      <c r="AN9" s="631"/>
      <c r="AO9" s="665"/>
      <c r="AP9" s="624" t="s">
        <v>249</v>
      </c>
      <c r="AQ9" s="625"/>
      <c r="AR9" s="625"/>
      <c r="AS9" s="625"/>
      <c r="AT9" s="625"/>
      <c r="AU9" s="625"/>
      <c r="AV9" s="625"/>
      <c r="AW9" s="625"/>
      <c r="AX9" s="625"/>
      <c r="AY9" s="625"/>
      <c r="AZ9" s="625"/>
      <c r="BA9" s="625"/>
      <c r="BB9" s="625"/>
      <c r="BC9" s="625"/>
      <c r="BD9" s="625"/>
      <c r="BE9" s="625"/>
      <c r="BF9" s="626"/>
      <c r="BG9" s="627">
        <v>448674</v>
      </c>
      <c r="BH9" s="628"/>
      <c r="BI9" s="628"/>
      <c r="BJ9" s="628"/>
      <c r="BK9" s="628"/>
      <c r="BL9" s="628"/>
      <c r="BM9" s="628"/>
      <c r="BN9" s="629"/>
      <c r="BO9" s="663">
        <v>34.6</v>
      </c>
      <c r="BP9" s="663"/>
      <c r="BQ9" s="663"/>
      <c r="BR9" s="663"/>
      <c r="BS9" s="664" t="s">
        <v>184</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575935</v>
      </c>
      <c r="CS9" s="628"/>
      <c r="CT9" s="628"/>
      <c r="CU9" s="628"/>
      <c r="CV9" s="628"/>
      <c r="CW9" s="628"/>
      <c r="CX9" s="628"/>
      <c r="CY9" s="629"/>
      <c r="CZ9" s="663">
        <v>4.4000000000000004</v>
      </c>
      <c r="DA9" s="663"/>
      <c r="DB9" s="663"/>
      <c r="DC9" s="663"/>
      <c r="DD9" s="633">
        <v>6937</v>
      </c>
      <c r="DE9" s="628"/>
      <c r="DF9" s="628"/>
      <c r="DG9" s="628"/>
      <c r="DH9" s="628"/>
      <c r="DI9" s="628"/>
      <c r="DJ9" s="628"/>
      <c r="DK9" s="628"/>
      <c r="DL9" s="628"/>
      <c r="DM9" s="628"/>
      <c r="DN9" s="628"/>
      <c r="DO9" s="628"/>
      <c r="DP9" s="629"/>
      <c r="DQ9" s="633">
        <v>443696</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246</v>
      </c>
      <c r="S10" s="628"/>
      <c r="T10" s="628"/>
      <c r="U10" s="628"/>
      <c r="V10" s="628"/>
      <c r="W10" s="628"/>
      <c r="X10" s="628"/>
      <c r="Y10" s="629"/>
      <c r="Z10" s="663" t="s">
        <v>184</v>
      </c>
      <c r="AA10" s="663"/>
      <c r="AB10" s="663"/>
      <c r="AC10" s="663"/>
      <c r="AD10" s="664" t="s">
        <v>184</v>
      </c>
      <c r="AE10" s="664"/>
      <c r="AF10" s="664"/>
      <c r="AG10" s="664"/>
      <c r="AH10" s="664"/>
      <c r="AI10" s="664"/>
      <c r="AJ10" s="664"/>
      <c r="AK10" s="664"/>
      <c r="AL10" s="630" t="s">
        <v>184</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31346</v>
      </c>
      <c r="BH10" s="628"/>
      <c r="BI10" s="628"/>
      <c r="BJ10" s="628"/>
      <c r="BK10" s="628"/>
      <c r="BL10" s="628"/>
      <c r="BM10" s="628"/>
      <c r="BN10" s="629"/>
      <c r="BO10" s="663">
        <v>2.4</v>
      </c>
      <c r="BP10" s="663"/>
      <c r="BQ10" s="663"/>
      <c r="BR10" s="663"/>
      <c r="BS10" s="664" t="s">
        <v>184</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v>963</v>
      </c>
      <c r="CS10" s="628"/>
      <c r="CT10" s="628"/>
      <c r="CU10" s="628"/>
      <c r="CV10" s="628"/>
      <c r="CW10" s="628"/>
      <c r="CX10" s="628"/>
      <c r="CY10" s="629"/>
      <c r="CZ10" s="663">
        <v>0</v>
      </c>
      <c r="DA10" s="663"/>
      <c r="DB10" s="663"/>
      <c r="DC10" s="663"/>
      <c r="DD10" s="633" t="s">
        <v>148</v>
      </c>
      <c r="DE10" s="628"/>
      <c r="DF10" s="628"/>
      <c r="DG10" s="628"/>
      <c r="DH10" s="628"/>
      <c r="DI10" s="628"/>
      <c r="DJ10" s="628"/>
      <c r="DK10" s="628"/>
      <c r="DL10" s="628"/>
      <c r="DM10" s="628"/>
      <c r="DN10" s="628"/>
      <c r="DO10" s="628"/>
      <c r="DP10" s="629"/>
      <c r="DQ10" s="633">
        <v>763</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345437</v>
      </c>
      <c r="S11" s="628"/>
      <c r="T11" s="628"/>
      <c r="U11" s="628"/>
      <c r="V11" s="628"/>
      <c r="W11" s="628"/>
      <c r="X11" s="628"/>
      <c r="Y11" s="629"/>
      <c r="Z11" s="630">
        <v>2.5</v>
      </c>
      <c r="AA11" s="631"/>
      <c r="AB11" s="631"/>
      <c r="AC11" s="632"/>
      <c r="AD11" s="633">
        <v>345437</v>
      </c>
      <c r="AE11" s="628"/>
      <c r="AF11" s="628"/>
      <c r="AG11" s="628"/>
      <c r="AH11" s="628"/>
      <c r="AI11" s="628"/>
      <c r="AJ11" s="628"/>
      <c r="AK11" s="629"/>
      <c r="AL11" s="630">
        <v>6.6</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15910</v>
      </c>
      <c r="BH11" s="628"/>
      <c r="BI11" s="628"/>
      <c r="BJ11" s="628"/>
      <c r="BK11" s="628"/>
      <c r="BL11" s="628"/>
      <c r="BM11" s="628"/>
      <c r="BN11" s="629"/>
      <c r="BO11" s="663">
        <v>1.2</v>
      </c>
      <c r="BP11" s="663"/>
      <c r="BQ11" s="663"/>
      <c r="BR11" s="663"/>
      <c r="BS11" s="664" t="s">
        <v>184</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468163</v>
      </c>
      <c r="CS11" s="628"/>
      <c r="CT11" s="628"/>
      <c r="CU11" s="628"/>
      <c r="CV11" s="628"/>
      <c r="CW11" s="628"/>
      <c r="CX11" s="628"/>
      <c r="CY11" s="629"/>
      <c r="CZ11" s="663">
        <v>3.6</v>
      </c>
      <c r="DA11" s="663"/>
      <c r="DB11" s="663"/>
      <c r="DC11" s="663"/>
      <c r="DD11" s="633">
        <v>96943</v>
      </c>
      <c r="DE11" s="628"/>
      <c r="DF11" s="628"/>
      <c r="DG11" s="628"/>
      <c r="DH11" s="628"/>
      <c r="DI11" s="628"/>
      <c r="DJ11" s="628"/>
      <c r="DK11" s="628"/>
      <c r="DL11" s="628"/>
      <c r="DM11" s="628"/>
      <c r="DN11" s="628"/>
      <c r="DO11" s="628"/>
      <c r="DP11" s="629"/>
      <c r="DQ11" s="633">
        <v>319792</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t="s">
        <v>246</v>
      </c>
      <c r="S12" s="628"/>
      <c r="T12" s="628"/>
      <c r="U12" s="628"/>
      <c r="V12" s="628"/>
      <c r="W12" s="628"/>
      <c r="X12" s="628"/>
      <c r="Y12" s="629"/>
      <c r="Z12" s="663" t="s">
        <v>184</v>
      </c>
      <c r="AA12" s="663"/>
      <c r="AB12" s="663"/>
      <c r="AC12" s="663"/>
      <c r="AD12" s="664" t="s">
        <v>246</v>
      </c>
      <c r="AE12" s="664"/>
      <c r="AF12" s="664"/>
      <c r="AG12" s="664"/>
      <c r="AH12" s="664"/>
      <c r="AI12" s="664"/>
      <c r="AJ12" s="664"/>
      <c r="AK12" s="664"/>
      <c r="AL12" s="630" t="s">
        <v>148</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610816</v>
      </c>
      <c r="BH12" s="628"/>
      <c r="BI12" s="628"/>
      <c r="BJ12" s="628"/>
      <c r="BK12" s="628"/>
      <c r="BL12" s="628"/>
      <c r="BM12" s="628"/>
      <c r="BN12" s="629"/>
      <c r="BO12" s="663">
        <v>47.2</v>
      </c>
      <c r="BP12" s="663"/>
      <c r="BQ12" s="663"/>
      <c r="BR12" s="663"/>
      <c r="BS12" s="664" t="s">
        <v>148</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935200</v>
      </c>
      <c r="CS12" s="628"/>
      <c r="CT12" s="628"/>
      <c r="CU12" s="628"/>
      <c r="CV12" s="628"/>
      <c r="CW12" s="628"/>
      <c r="CX12" s="628"/>
      <c r="CY12" s="629"/>
      <c r="CZ12" s="663">
        <v>7.1</v>
      </c>
      <c r="DA12" s="663"/>
      <c r="DB12" s="663"/>
      <c r="DC12" s="663"/>
      <c r="DD12" s="633">
        <v>651666</v>
      </c>
      <c r="DE12" s="628"/>
      <c r="DF12" s="628"/>
      <c r="DG12" s="628"/>
      <c r="DH12" s="628"/>
      <c r="DI12" s="628"/>
      <c r="DJ12" s="628"/>
      <c r="DK12" s="628"/>
      <c r="DL12" s="628"/>
      <c r="DM12" s="628"/>
      <c r="DN12" s="628"/>
      <c r="DO12" s="628"/>
      <c r="DP12" s="629"/>
      <c r="DQ12" s="633">
        <v>122130</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184</v>
      </c>
      <c r="S13" s="628"/>
      <c r="T13" s="628"/>
      <c r="U13" s="628"/>
      <c r="V13" s="628"/>
      <c r="W13" s="628"/>
      <c r="X13" s="628"/>
      <c r="Y13" s="629"/>
      <c r="Z13" s="663" t="s">
        <v>184</v>
      </c>
      <c r="AA13" s="663"/>
      <c r="AB13" s="663"/>
      <c r="AC13" s="663"/>
      <c r="AD13" s="664" t="s">
        <v>246</v>
      </c>
      <c r="AE13" s="664"/>
      <c r="AF13" s="664"/>
      <c r="AG13" s="664"/>
      <c r="AH13" s="664"/>
      <c r="AI13" s="664"/>
      <c r="AJ13" s="664"/>
      <c r="AK13" s="664"/>
      <c r="AL13" s="630" t="s">
        <v>184</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571337</v>
      </c>
      <c r="BH13" s="628"/>
      <c r="BI13" s="628"/>
      <c r="BJ13" s="628"/>
      <c r="BK13" s="628"/>
      <c r="BL13" s="628"/>
      <c r="BM13" s="628"/>
      <c r="BN13" s="629"/>
      <c r="BO13" s="663">
        <v>44.1</v>
      </c>
      <c r="BP13" s="663"/>
      <c r="BQ13" s="663"/>
      <c r="BR13" s="663"/>
      <c r="BS13" s="664" t="s">
        <v>246</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1758177</v>
      </c>
      <c r="CS13" s="628"/>
      <c r="CT13" s="628"/>
      <c r="CU13" s="628"/>
      <c r="CV13" s="628"/>
      <c r="CW13" s="628"/>
      <c r="CX13" s="628"/>
      <c r="CY13" s="629"/>
      <c r="CZ13" s="663">
        <v>13.4</v>
      </c>
      <c r="DA13" s="663"/>
      <c r="DB13" s="663"/>
      <c r="DC13" s="663"/>
      <c r="DD13" s="633">
        <v>1258724</v>
      </c>
      <c r="DE13" s="628"/>
      <c r="DF13" s="628"/>
      <c r="DG13" s="628"/>
      <c r="DH13" s="628"/>
      <c r="DI13" s="628"/>
      <c r="DJ13" s="628"/>
      <c r="DK13" s="628"/>
      <c r="DL13" s="628"/>
      <c r="DM13" s="628"/>
      <c r="DN13" s="628"/>
      <c r="DO13" s="628"/>
      <c r="DP13" s="629"/>
      <c r="DQ13" s="633">
        <v>542745</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v>68</v>
      </c>
      <c r="S14" s="628"/>
      <c r="T14" s="628"/>
      <c r="U14" s="628"/>
      <c r="V14" s="628"/>
      <c r="W14" s="628"/>
      <c r="X14" s="628"/>
      <c r="Y14" s="629"/>
      <c r="Z14" s="663">
        <v>0</v>
      </c>
      <c r="AA14" s="663"/>
      <c r="AB14" s="663"/>
      <c r="AC14" s="663"/>
      <c r="AD14" s="664">
        <v>68</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54542</v>
      </c>
      <c r="BH14" s="628"/>
      <c r="BI14" s="628"/>
      <c r="BJ14" s="628"/>
      <c r="BK14" s="628"/>
      <c r="BL14" s="628"/>
      <c r="BM14" s="628"/>
      <c r="BN14" s="629"/>
      <c r="BO14" s="663">
        <v>4.2</v>
      </c>
      <c r="BP14" s="663"/>
      <c r="BQ14" s="663"/>
      <c r="BR14" s="663"/>
      <c r="BS14" s="664" t="s">
        <v>184</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507892</v>
      </c>
      <c r="CS14" s="628"/>
      <c r="CT14" s="628"/>
      <c r="CU14" s="628"/>
      <c r="CV14" s="628"/>
      <c r="CW14" s="628"/>
      <c r="CX14" s="628"/>
      <c r="CY14" s="629"/>
      <c r="CZ14" s="663">
        <v>3.9</v>
      </c>
      <c r="DA14" s="663"/>
      <c r="DB14" s="663"/>
      <c r="DC14" s="663"/>
      <c r="DD14" s="633">
        <v>85138</v>
      </c>
      <c r="DE14" s="628"/>
      <c r="DF14" s="628"/>
      <c r="DG14" s="628"/>
      <c r="DH14" s="628"/>
      <c r="DI14" s="628"/>
      <c r="DJ14" s="628"/>
      <c r="DK14" s="628"/>
      <c r="DL14" s="628"/>
      <c r="DM14" s="628"/>
      <c r="DN14" s="628"/>
      <c r="DO14" s="628"/>
      <c r="DP14" s="629"/>
      <c r="DQ14" s="633">
        <v>414066</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246</v>
      </c>
      <c r="S15" s="628"/>
      <c r="T15" s="628"/>
      <c r="U15" s="628"/>
      <c r="V15" s="628"/>
      <c r="W15" s="628"/>
      <c r="X15" s="628"/>
      <c r="Y15" s="629"/>
      <c r="Z15" s="663" t="s">
        <v>148</v>
      </c>
      <c r="AA15" s="663"/>
      <c r="AB15" s="663"/>
      <c r="AC15" s="663"/>
      <c r="AD15" s="664" t="s">
        <v>184</v>
      </c>
      <c r="AE15" s="664"/>
      <c r="AF15" s="664"/>
      <c r="AG15" s="664"/>
      <c r="AH15" s="664"/>
      <c r="AI15" s="664"/>
      <c r="AJ15" s="664"/>
      <c r="AK15" s="664"/>
      <c r="AL15" s="630" t="s">
        <v>246</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110957</v>
      </c>
      <c r="BH15" s="628"/>
      <c r="BI15" s="628"/>
      <c r="BJ15" s="628"/>
      <c r="BK15" s="628"/>
      <c r="BL15" s="628"/>
      <c r="BM15" s="628"/>
      <c r="BN15" s="629"/>
      <c r="BO15" s="663">
        <v>8.6</v>
      </c>
      <c r="BP15" s="663"/>
      <c r="BQ15" s="663"/>
      <c r="BR15" s="663"/>
      <c r="BS15" s="664" t="s">
        <v>246</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1401139</v>
      </c>
      <c r="CS15" s="628"/>
      <c r="CT15" s="628"/>
      <c r="CU15" s="628"/>
      <c r="CV15" s="628"/>
      <c r="CW15" s="628"/>
      <c r="CX15" s="628"/>
      <c r="CY15" s="629"/>
      <c r="CZ15" s="663">
        <v>10.6</v>
      </c>
      <c r="DA15" s="663"/>
      <c r="DB15" s="663"/>
      <c r="DC15" s="663"/>
      <c r="DD15" s="633">
        <v>656572</v>
      </c>
      <c r="DE15" s="628"/>
      <c r="DF15" s="628"/>
      <c r="DG15" s="628"/>
      <c r="DH15" s="628"/>
      <c r="DI15" s="628"/>
      <c r="DJ15" s="628"/>
      <c r="DK15" s="628"/>
      <c r="DL15" s="628"/>
      <c r="DM15" s="628"/>
      <c r="DN15" s="628"/>
      <c r="DO15" s="628"/>
      <c r="DP15" s="629"/>
      <c r="DQ15" s="633">
        <v>644377</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3909</v>
      </c>
      <c r="S16" s="628"/>
      <c r="T16" s="628"/>
      <c r="U16" s="628"/>
      <c r="V16" s="628"/>
      <c r="W16" s="628"/>
      <c r="X16" s="628"/>
      <c r="Y16" s="629"/>
      <c r="Z16" s="663">
        <v>0</v>
      </c>
      <c r="AA16" s="663"/>
      <c r="AB16" s="663"/>
      <c r="AC16" s="663"/>
      <c r="AD16" s="664">
        <v>3909</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246</v>
      </c>
      <c r="BH16" s="628"/>
      <c r="BI16" s="628"/>
      <c r="BJ16" s="628"/>
      <c r="BK16" s="628"/>
      <c r="BL16" s="628"/>
      <c r="BM16" s="628"/>
      <c r="BN16" s="629"/>
      <c r="BO16" s="663" t="s">
        <v>184</v>
      </c>
      <c r="BP16" s="663"/>
      <c r="BQ16" s="663"/>
      <c r="BR16" s="663"/>
      <c r="BS16" s="664" t="s">
        <v>246</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59896</v>
      </c>
      <c r="CS16" s="628"/>
      <c r="CT16" s="628"/>
      <c r="CU16" s="628"/>
      <c r="CV16" s="628"/>
      <c r="CW16" s="628"/>
      <c r="CX16" s="628"/>
      <c r="CY16" s="629"/>
      <c r="CZ16" s="663">
        <v>0.5</v>
      </c>
      <c r="DA16" s="663"/>
      <c r="DB16" s="663"/>
      <c r="DC16" s="663"/>
      <c r="DD16" s="633" t="s">
        <v>184</v>
      </c>
      <c r="DE16" s="628"/>
      <c r="DF16" s="628"/>
      <c r="DG16" s="628"/>
      <c r="DH16" s="628"/>
      <c r="DI16" s="628"/>
      <c r="DJ16" s="628"/>
      <c r="DK16" s="628"/>
      <c r="DL16" s="628"/>
      <c r="DM16" s="628"/>
      <c r="DN16" s="628"/>
      <c r="DO16" s="628"/>
      <c r="DP16" s="629"/>
      <c r="DQ16" s="633">
        <v>1192</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16846</v>
      </c>
      <c r="S17" s="628"/>
      <c r="T17" s="628"/>
      <c r="U17" s="628"/>
      <c r="V17" s="628"/>
      <c r="W17" s="628"/>
      <c r="X17" s="628"/>
      <c r="Y17" s="629"/>
      <c r="Z17" s="663">
        <v>0.1</v>
      </c>
      <c r="AA17" s="663"/>
      <c r="AB17" s="663"/>
      <c r="AC17" s="663"/>
      <c r="AD17" s="664">
        <v>16846</v>
      </c>
      <c r="AE17" s="664"/>
      <c r="AF17" s="664"/>
      <c r="AG17" s="664"/>
      <c r="AH17" s="664"/>
      <c r="AI17" s="664"/>
      <c r="AJ17" s="664"/>
      <c r="AK17" s="664"/>
      <c r="AL17" s="630">
        <v>0.3</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148</v>
      </c>
      <c r="BH17" s="628"/>
      <c r="BI17" s="628"/>
      <c r="BJ17" s="628"/>
      <c r="BK17" s="628"/>
      <c r="BL17" s="628"/>
      <c r="BM17" s="628"/>
      <c r="BN17" s="629"/>
      <c r="BO17" s="663" t="s">
        <v>184</v>
      </c>
      <c r="BP17" s="663"/>
      <c r="BQ17" s="663"/>
      <c r="BR17" s="663"/>
      <c r="BS17" s="664" t="s">
        <v>184</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724432</v>
      </c>
      <c r="CS17" s="628"/>
      <c r="CT17" s="628"/>
      <c r="CU17" s="628"/>
      <c r="CV17" s="628"/>
      <c r="CW17" s="628"/>
      <c r="CX17" s="628"/>
      <c r="CY17" s="629"/>
      <c r="CZ17" s="663">
        <v>5.5</v>
      </c>
      <c r="DA17" s="663"/>
      <c r="DB17" s="663"/>
      <c r="DC17" s="663"/>
      <c r="DD17" s="633" t="s">
        <v>148</v>
      </c>
      <c r="DE17" s="628"/>
      <c r="DF17" s="628"/>
      <c r="DG17" s="628"/>
      <c r="DH17" s="628"/>
      <c r="DI17" s="628"/>
      <c r="DJ17" s="628"/>
      <c r="DK17" s="628"/>
      <c r="DL17" s="628"/>
      <c r="DM17" s="628"/>
      <c r="DN17" s="628"/>
      <c r="DO17" s="628"/>
      <c r="DP17" s="629"/>
      <c r="DQ17" s="633">
        <v>700735</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15555</v>
      </c>
      <c r="S18" s="628"/>
      <c r="T18" s="628"/>
      <c r="U18" s="628"/>
      <c r="V18" s="628"/>
      <c r="W18" s="628"/>
      <c r="X18" s="628"/>
      <c r="Y18" s="629"/>
      <c r="Z18" s="663">
        <v>0.1</v>
      </c>
      <c r="AA18" s="663"/>
      <c r="AB18" s="663"/>
      <c r="AC18" s="663"/>
      <c r="AD18" s="664">
        <v>15555</v>
      </c>
      <c r="AE18" s="664"/>
      <c r="AF18" s="664"/>
      <c r="AG18" s="664"/>
      <c r="AH18" s="664"/>
      <c r="AI18" s="664"/>
      <c r="AJ18" s="664"/>
      <c r="AK18" s="664"/>
      <c r="AL18" s="630">
        <v>0.3</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148</v>
      </c>
      <c r="BH18" s="628"/>
      <c r="BI18" s="628"/>
      <c r="BJ18" s="628"/>
      <c r="BK18" s="628"/>
      <c r="BL18" s="628"/>
      <c r="BM18" s="628"/>
      <c r="BN18" s="629"/>
      <c r="BO18" s="663" t="s">
        <v>184</v>
      </c>
      <c r="BP18" s="663"/>
      <c r="BQ18" s="663"/>
      <c r="BR18" s="663"/>
      <c r="BS18" s="664" t="s">
        <v>246</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246</v>
      </c>
      <c r="CS18" s="628"/>
      <c r="CT18" s="628"/>
      <c r="CU18" s="628"/>
      <c r="CV18" s="628"/>
      <c r="CW18" s="628"/>
      <c r="CX18" s="628"/>
      <c r="CY18" s="629"/>
      <c r="CZ18" s="663" t="s">
        <v>184</v>
      </c>
      <c r="DA18" s="663"/>
      <c r="DB18" s="663"/>
      <c r="DC18" s="663"/>
      <c r="DD18" s="633" t="s">
        <v>246</v>
      </c>
      <c r="DE18" s="628"/>
      <c r="DF18" s="628"/>
      <c r="DG18" s="628"/>
      <c r="DH18" s="628"/>
      <c r="DI18" s="628"/>
      <c r="DJ18" s="628"/>
      <c r="DK18" s="628"/>
      <c r="DL18" s="628"/>
      <c r="DM18" s="628"/>
      <c r="DN18" s="628"/>
      <c r="DO18" s="628"/>
      <c r="DP18" s="629"/>
      <c r="DQ18" s="633" t="s">
        <v>184</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14767</v>
      </c>
      <c r="S19" s="628"/>
      <c r="T19" s="628"/>
      <c r="U19" s="628"/>
      <c r="V19" s="628"/>
      <c r="W19" s="628"/>
      <c r="X19" s="628"/>
      <c r="Y19" s="629"/>
      <c r="Z19" s="663">
        <v>0.1</v>
      </c>
      <c r="AA19" s="663"/>
      <c r="AB19" s="663"/>
      <c r="AC19" s="663"/>
      <c r="AD19" s="664">
        <v>14767</v>
      </c>
      <c r="AE19" s="664"/>
      <c r="AF19" s="664"/>
      <c r="AG19" s="664"/>
      <c r="AH19" s="664"/>
      <c r="AI19" s="664"/>
      <c r="AJ19" s="664"/>
      <c r="AK19" s="664"/>
      <c r="AL19" s="630">
        <v>0.3</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t="s">
        <v>184</v>
      </c>
      <c r="BH19" s="628"/>
      <c r="BI19" s="628"/>
      <c r="BJ19" s="628"/>
      <c r="BK19" s="628"/>
      <c r="BL19" s="628"/>
      <c r="BM19" s="628"/>
      <c r="BN19" s="629"/>
      <c r="BO19" s="663" t="s">
        <v>246</v>
      </c>
      <c r="BP19" s="663"/>
      <c r="BQ19" s="663"/>
      <c r="BR19" s="663"/>
      <c r="BS19" s="664" t="s">
        <v>184</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184</v>
      </c>
      <c r="CS19" s="628"/>
      <c r="CT19" s="628"/>
      <c r="CU19" s="628"/>
      <c r="CV19" s="628"/>
      <c r="CW19" s="628"/>
      <c r="CX19" s="628"/>
      <c r="CY19" s="629"/>
      <c r="CZ19" s="663" t="s">
        <v>184</v>
      </c>
      <c r="DA19" s="663"/>
      <c r="DB19" s="663"/>
      <c r="DC19" s="663"/>
      <c r="DD19" s="633" t="s">
        <v>184</v>
      </c>
      <c r="DE19" s="628"/>
      <c r="DF19" s="628"/>
      <c r="DG19" s="628"/>
      <c r="DH19" s="628"/>
      <c r="DI19" s="628"/>
      <c r="DJ19" s="628"/>
      <c r="DK19" s="628"/>
      <c r="DL19" s="628"/>
      <c r="DM19" s="628"/>
      <c r="DN19" s="628"/>
      <c r="DO19" s="628"/>
      <c r="DP19" s="629"/>
      <c r="DQ19" s="633" t="s">
        <v>246</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v>788</v>
      </c>
      <c r="S20" s="628"/>
      <c r="T20" s="628"/>
      <c r="U20" s="628"/>
      <c r="V20" s="628"/>
      <c r="W20" s="628"/>
      <c r="X20" s="628"/>
      <c r="Y20" s="629"/>
      <c r="Z20" s="663">
        <v>0</v>
      </c>
      <c r="AA20" s="663"/>
      <c r="AB20" s="663"/>
      <c r="AC20" s="663"/>
      <c r="AD20" s="664">
        <v>788</v>
      </c>
      <c r="AE20" s="664"/>
      <c r="AF20" s="664"/>
      <c r="AG20" s="664"/>
      <c r="AH20" s="664"/>
      <c r="AI20" s="664"/>
      <c r="AJ20" s="664"/>
      <c r="AK20" s="664"/>
      <c r="AL20" s="630">
        <v>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t="s">
        <v>184</v>
      </c>
      <c r="BH20" s="628"/>
      <c r="BI20" s="628"/>
      <c r="BJ20" s="628"/>
      <c r="BK20" s="628"/>
      <c r="BL20" s="628"/>
      <c r="BM20" s="628"/>
      <c r="BN20" s="629"/>
      <c r="BO20" s="663" t="s">
        <v>184</v>
      </c>
      <c r="BP20" s="663"/>
      <c r="BQ20" s="663"/>
      <c r="BR20" s="663"/>
      <c r="BS20" s="664" t="s">
        <v>184</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13158178</v>
      </c>
      <c r="CS20" s="628"/>
      <c r="CT20" s="628"/>
      <c r="CU20" s="628"/>
      <c r="CV20" s="628"/>
      <c r="CW20" s="628"/>
      <c r="CX20" s="628"/>
      <c r="CY20" s="629"/>
      <c r="CZ20" s="663">
        <v>100</v>
      </c>
      <c r="DA20" s="663"/>
      <c r="DB20" s="663"/>
      <c r="DC20" s="663"/>
      <c r="DD20" s="633">
        <v>2886275</v>
      </c>
      <c r="DE20" s="628"/>
      <c r="DF20" s="628"/>
      <c r="DG20" s="628"/>
      <c r="DH20" s="628"/>
      <c r="DI20" s="628"/>
      <c r="DJ20" s="628"/>
      <c r="DK20" s="628"/>
      <c r="DL20" s="628"/>
      <c r="DM20" s="628"/>
      <c r="DN20" s="628"/>
      <c r="DO20" s="628"/>
      <c r="DP20" s="629"/>
      <c r="DQ20" s="633">
        <v>7760055</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3692046</v>
      </c>
      <c r="S21" s="628"/>
      <c r="T21" s="628"/>
      <c r="U21" s="628"/>
      <c r="V21" s="628"/>
      <c r="W21" s="628"/>
      <c r="X21" s="628"/>
      <c r="Y21" s="629"/>
      <c r="Z21" s="663">
        <v>26.8</v>
      </c>
      <c r="AA21" s="663"/>
      <c r="AB21" s="663"/>
      <c r="AC21" s="663"/>
      <c r="AD21" s="664">
        <v>3433440</v>
      </c>
      <c r="AE21" s="664"/>
      <c r="AF21" s="664"/>
      <c r="AG21" s="664"/>
      <c r="AH21" s="664"/>
      <c r="AI21" s="664"/>
      <c r="AJ21" s="664"/>
      <c r="AK21" s="664"/>
      <c r="AL21" s="630">
        <v>65.3</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t="s">
        <v>246</v>
      </c>
      <c r="BH21" s="628"/>
      <c r="BI21" s="628"/>
      <c r="BJ21" s="628"/>
      <c r="BK21" s="628"/>
      <c r="BL21" s="628"/>
      <c r="BM21" s="628"/>
      <c r="BN21" s="629"/>
      <c r="BO21" s="663" t="s">
        <v>246</v>
      </c>
      <c r="BP21" s="663"/>
      <c r="BQ21" s="663"/>
      <c r="BR21" s="663"/>
      <c r="BS21" s="664" t="s">
        <v>184</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3433440</v>
      </c>
      <c r="S22" s="628"/>
      <c r="T22" s="628"/>
      <c r="U22" s="628"/>
      <c r="V22" s="628"/>
      <c r="W22" s="628"/>
      <c r="X22" s="628"/>
      <c r="Y22" s="629"/>
      <c r="Z22" s="663">
        <v>24.9</v>
      </c>
      <c r="AA22" s="663"/>
      <c r="AB22" s="663"/>
      <c r="AC22" s="663"/>
      <c r="AD22" s="664">
        <v>3433440</v>
      </c>
      <c r="AE22" s="664"/>
      <c r="AF22" s="664"/>
      <c r="AG22" s="664"/>
      <c r="AH22" s="664"/>
      <c r="AI22" s="664"/>
      <c r="AJ22" s="664"/>
      <c r="AK22" s="664"/>
      <c r="AL22" s="630">
        <v>65.3</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246</v>
      </c>
      <c r="BH22" s="628"/>
      <c r="BI22" s="628"/>
      <c r="BJ22" s="628"/>
      <c r="BK22" s="628"/>
      <c r="BL22" s="628"/>
      <c r="BM22" s="628"/>
      <c r="BN22" s="629"/>
      <c r="BO22" s="663" t="s">
        <v>184</v>
      </c>
      <c r="BP22" s="663"/>
      <c r="BQ22" s="663"/>
      <c r="BR22" s="663"/>
      <c r="BS22" s="664" t="s">
        <v>184</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193322</v>
      </c>
      <c r="S23" s="628"/>
      <c r="T23" s="628"/>
      <c r="U23" s="628"/>
      <c r="V23" s="628"/>
      <c r="W23" s="628"/>
      <c r="X23" s="628"/>
      <c r="Y23" s="629"/>
      <c r="Z23" s="663">
        <v>1.4</v>
      </c>
      <c r="AA23" s="663"/>
      <c r="AB23" s="663"/>
      <c r="AC23" s="663"/>
      <c r="AD23" s="664" t="s">
        <v>184</v>
      </c>
      <c r="AE23" s="664"/>
      <c r="AF23" s="664"/>
      <c r="AG23" s="664"/>
      <c r="AH23" s="664"/>
      <c r="AI23" s="664"/>
      <c r="AJ23" s="664"/>
      <c r="AK23" s="664"/>
      <c r="AL23" s="630" t="s">
        <v>246</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184</v>
      </c>
      <c r="BH23" s="628"/>
      <c r="BI23" s="628"/>
      <c r="BJ23" s="628"/>
      <c r="BK23" s="628"/>
      <c r="BL23" s="628"/>
      <c r="BM23" s="628"/>
      <c r="BN23" s="629"/>
      <c r="BO23" s="663" t="s">
        <v>184</v>
      </c>
      <c r="BP23" s="663"/>
      <c r="BQ23" s="663"/>
      <c r="BR23" s="663"/>
      <c r="BS23" s="664" t="s">
        <v>246</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v>65284</v>
      </c>
      <c r="S24" s="628"/>
      <c r="T24" s="628"/>
      <c r="U24" s="628"/>
      <c r="V24" s="628"/>
      <c r="W24" s="628"/>
      <c r="X24" s="628"/>
      <c r="Y24" s="629"/>
      <c r="Z24" s="663">
        <v>0.5</v>
      </c>
      <c r="AA24" s="663"/>
      <c r="AB24" s="663"/>
      <c r="AC24" s="663"/>
      <c r="AD24" s="664" t="s">
        <v>184</v>
      </c>
      <c r="AE24" s="664"/>
      <c r="AF24" s="664"/>
      <c r="AG24" s="664"/>
      <c r="AH24" s="664"/>
      <c r="AI24" s="664"/>
      <c r="AJ24" s="664"/>
      <c r="AK24" s="664"/>
      <c r="AL24" s="630" t="s">
        <v>246</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246</v>
      </c>
      <c r="BH24" s="628"/>
      <c r="BI24" s="628"/>
      <c r="BJ24" s="628"/>
      <c r="BK24" s="628"/>
      <c r="BL24" s="628"/>
      <c r="BM24" s="628"/>
      <c r="BN24" s="629"/>
      <c r="BO24" s="663" t="s">
        <v>246</v>
      </c>
      <c r="BP24" s="663"/>
      <c r="BQ24" s="663"/>
      <c r="BR24" s="663"/>
      <c r="BS24" s="664" t="s">
        <v>246</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3890195</v>
      </c>
      <c r="CS24" s="674"/>
      <c r="CT24" s="674"/>
      <c r="CU24" s="674"/>
      <c r="CV24" s="674"/>
      <c r="CW24" s="674"/>
      <c r="CX24" s="674"/>
      <c r="CY24" s="702"/>
      <c r="CZ24" s="703">
        <v>29.6</v>
      </c>
      <c r="DA24" s="686"/>
      <c r="DB24" s="686"/>
      <c r="DC24" s="705"/>
      <c r="DD24" s="701">
        <v>2612918</v>
      </c>
      <c r="DE24" s="674"/>
      <c r="DF24" s="674"/>
      <c r="DG24" s="674"/>
      <c r="DH24" s="674"/>
      <c r="DI24" s="674"/>
      <c r="DJ24" s="674"/>
      <c r="DK24" s="702"/>
      <c r="DL24" s="701">
        <v>2532305</v>
      </c>
      <c r="DM24" s="674"/>
      <c r="DN24" s="674"/>
      <c r="DO24" s="674"/>
      <c r="DP24" s="674"/>
      <c r="DQ24" s="674"/>
      <c r="DR24" s="674"/>
      <c r="DS24" s="674"/>
      <c r="DT24" s="674"/>
      <c r="DU24" s="674"/>
      <c r="DV24" s="702"/>
      <c r="DW24" s="703">
        <v>47.6</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5472417</v>
      </c>
      <c r="S25" s="628"/>
      <c r="T25" s="628"/>
      <c r="U25" s="628"/>
      <c r="V25" s="628"/>
      <c r="W25" s="628"/>
      <c r="X25" s="628"/>
      <c r="Y25" s="629"/>
      <c r="Z25" s="663">
        <v>39.700000000000003</v>
      </c>
      <c r="AA25" s="663"/>
      <c r="AB25" s="663"/>
      <c r="AC25" s="663"/>
      <c r="AD25" s="664">
        <v>5213811</v>
      </c>
      <c r="AE25" s="664"/>
      <c r="AF25" s="664"/>
      <c r="AG25" s="664"/>
      <c r="AH25" s="664"/>
      <c r="AI25" s="664"/>
      <c r="AJ25" s="664"/>
      <c r="AK25" s="664"/>
      <c r="AL25" s="630">
        <v>99.1</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184</v>
      </c>
      <c r="BH25" s="628"/>
      <c r="BI25" s="628"/>
      <c r="BJ25" s="628"/>
      <c r="BK25" s="628"/>
      <c r="BL25" s="628"/>
      <c r="BM25" s="628"/>
      <c r="BN25" s="629"/>
      <c r="BO25" s="663" t="s">
        <v>184</v>
      </c>
      <c r="BP25" s="663"/>
      <c r="BQ25" s="663"/>
      <c r="BR25" s="663"/>
      <c r="BS25" s="664" t="s">
        <v>246</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1623090</v>
      </c>
      <c r="CS25" s="636"/>
      <c r="CT25" s="636"/>
      <c r="CU25" s="636"/>
      <c r="CV25" s="636"/>
      <c r="CW25" s="636"/>
      <c r="CX25" s="636"/>
      <c r="CY25" s="637"/>
      <c r="CZ25" s="630">
        <v>12.3</v>
      </c>
      <c r="DA25" s="638"/>
      <c r="DB25" s="638"/>
      <c r="DC25" s="639"/>
      <c r="DD25" s="633">
        <v>1466325</v>
      </c>
      <c r="DE25" s="636"/>
      <c r="DF25" s="636"/>
      <c r="DG25" s="636"/>
      <c r="DH25" s="636"/>
      <c r="DI25" s="636"/>
      <c r="DJ25" s="636"/>
      <c r="DK25" s="637"/>
      <c r="DL25" s="633">
        <v>1434442</v>
      </c>
      <c r="DM25" s="636"/>
      <c r="DN25" s="636"/>
      <c r="DO25" s="636"/>
      <c r="DP25" s="636"/>
      <c r="DQ25" s="636"/>
      <c r="DR25" s="636"/>
      <c r="DS25" s="636"/>
      <c r="DT25" s="636"/>
      <c r="DU25" s="636"/>
      <c r="DV25" s="637"/>
      <c r="DW25" s="630">
        <v>27</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861</v>
      </c>
      <c r="S26" s="628"/>
      <c r="T26" s="628"/>
      <c r="U26" s="628"/>
      <c r="V26" s="628"/>
      <c r="W26" s="628"/>
      <c r="X26" s="628"/>
      <c r="Y26" s="629"/>
      <c r="Z26" s="663">
        <v>0</v>
      </c>
      <c r="AA26" s="663"/>
      <c r="AB26" s="663"/>
      <c r="AC26" s="663"/>
      <c r="AD26" s="664">
        <v>861</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184</v>
      </c>
      <c r="BH26" s="628"/>
      <c r="BI26" s="628"/>
      <c r="BJ26" s="628"/>
      <c r="BK26" s="628"/>
      <c r="BL26" s="628"/>
      <c r="BM26" s="628"/>
      <c r="BN26" s="629"/>
      <c r="BO26" s="663" t="s">
        <v>184</v>
      </c>
      <c r="BP26" s="663"/>
      <c r="BQ26" s="663"/>
      <c r="BR26" s="663"/>
      <c r="BS26" s="664" t="s">
        <v>246</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962220</v>
      </c>
      <c r="CS26" s="628"/>
      <c r="CT26" s="628"/>
      <c r="CU26" s="628"/>
      <c r="CV26" s="628"/>
      <c r="CW26" s="628"/>
      <c r="CX26" s="628"/>
      <c r="CY26" s="629"/>
      <c r="CZ26" s="630">
        <v>7.3</v>
      </c>
      <c r="DA26" s="638"/>
      <c r="DB26" s="638"/>
      <c r="DC26" s="639"/>
      <c r="DD26" s="633">
        <v>873104</v>
      </c>
      <c r="DE26" s="628"/>
      <c r="DF26" s="628"/>
      <c r="DG26" s="628"/>
      <c r="DH26" s="628"/>
      <c r="DI26" s="628"/>
      <c r="DJ26" s="628"/>
      <c r="DK26" s="629"/>
      <c r="DL26" s="633" t="s">
        <v>246</v>
      </c>
      <c r="DM26" s="628"/>
      <c r="DN26" s="628"/>
      <c r="DO26" s="628"/>
      <c r="DP26" s="628"/>
      <c r="DQ26" s="628"/>
      <c r="DR26" s="628"/>
      <c r="DS26" s="628"/>
      <c r="DT26" s="628"/>
      <c r="DU26" s="628"/>
      <c r="DV26" s="629"/>
      <c r="DW26" s="630" t="s">
        <v>246</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63076</v>
      </c>
      <c r="S27" s="628"/>
      <c r="T27" s="628"/>
      <c r="U27" s="628"/>
      <c r="V27" s="628"/>
      <c r="W27" s="628"/>
      <c r="X27" s="628"/>
      <c r="Y27" s="629"/>
      <c r="Z27" s="663">
        <v>0.5</v>
      </c>
      <c r="AA27" s="663"/>
      <c r="AB27" s="663"/>
      <c r="AC27" s="663"/>
      <c r="AD27" s="664" t="s">
        <v>184</v>
      </c>
      <c r="AE27" s="664"/>
      <c r="AF27" s="664"/>
      <c r="AG27" s="664"/>
      <c r="AH27" s="664"/>
      <c r="AI27" s="664"/>
      <c r="AJ27" s="664"/>
      <c r="AK27" s="664"/>
      <c r="AL27" s="630" t="s">
        <v>184</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1295408</v>
      </c>
      <c r="BH27" s="628"/>
      <c r="BI27" s="628"/>
      <c r="BJ27" s="628"/>
      <c r="BK27" s="628"/>
      <c r="BL27" s="628"/>
      <c r="BM27" s="628"/>
      <c r="BN27" s="629"/>
      <c r="BO27" s="663">
        <v>100</v>
      </c>
      <c r="BP27" s="663"/>
      <c r="BQ27" s="663"/>
      <c r="BR27" s="663"/>
      <c r="BS27" s="664" t="s">
        <v>184</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1542673</v>
      </c>
      <c r="CS27" s="636"/>
      <c r="CT27" s="636"/>
      <c r="CU27" s="636"/>
      <c r="CV27" s="636"/>
      <c r="CW27" s="636"/>
      <c r="CX27" s="636"/>
      <c r="CY27" s="637"/>
      <c r="CZ27" s="630">
        <v>11.7</v>
      </c>
      <c r="DA27" s="638"/>
      <c r="DB27" s="638"/>
      <c r="DC27" s="639"/>
      <c r="DD27" s="633">
        <v>445858</v>
      </c>
      <c r="DE27" s="636"/>
      <c r="DF27" s="636"/>
      <c r="DG27" s="636"/>
      <c r="DH27" s="636"/>
      <c r="DI27" s="636"/>
      <c r="DJ27" s="636"/>
      <c r="DK27" s="637"/>
      <c r="DL27" s="633">
        <v>397128</v>
      </c>
      <c r="DM27" s="636"/>
      <c r="DN27" s="636"/>
      <c r="DO27" s="636"/>
      <c r="DP27" s="636"/>
      <c r="DQ27" s="636"/>
      <c r="DR27" s="636"/>
      <c r="DS27" s="636"/>
      <c r="DT27" s="636"/>
      <c r="DU27" s="636"/>
      <c r="DV27" s="637"/>
      <c r="DW27" s="630">
        <v>7.5</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116261</v>
      </c>
      <c r="S28" s="628"/>
      <c r="T28" s="628"/>
      <c r="U28" s="628"/>
      <c r="V28" s="628"/>
      <c r="W28" s="628"/>
      <c r="X28" s="628"/>
      <c r="Y28" s="629"/>
      <c r="Z28" s="663">
        <v>0.8</v>
      </c>
      <c r="AA28" s="663"/>
      <c r="AB28" s="663"/>
      <c r="AC28" s="663"/>
      <c r="AD28" s="664">
        <v>6168</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724432</v>
      </c>
      <c r="CS28" s="628"/>
      <c r="CT28" s="628"/>
      <c r="CU28" s="628"/>
      <c r="CV28" s="628"/>
      <c r="CW28" s="628"/>
      <c r="CX28" s="628"/>
      <c r="CY28" s="629"/>
      <c r="CZ28" s="630">
        <v>5.5</v>
      </c>
      <c r="DA28" s="638"/>
      <c r="DB28" s="638"/>
      <c r="DC28" s="639"/>
      <c r="DD28" s="633">
        <v>700735</v>
      </c>
      <c r="DE28" s="628"/>
      <c r="DF28" s="628"/>
      <c r="DG28" s="628"/>
      <c r="DH28" s="628"/>
      <c r="DI28" s="628"/>
      <c r="DJ28" s="628"/>
      <c r="DK28" s="629"/>
      <c r="DL28" s="633">
        <v>700735</v>
      </c>
      <c r="DM28" s="628"/>
      <c r="DN28" s="628"/>
      <c r="DO28" s="628"/>
      <c r="DP28" s="628"/>
      <c r="DQ28" s="628"/>
      <c r="DR28" s="628"/>
      <c r="DS28" s="628"/>
      <c r="DT28" s="628"/>
      <c r="DU28" s="628"/>
      <c r="DV28" s="629"/>
      <c r="DW28" s="630">
        <v>13.2</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8684</v>
      </c>
      <c r="S29" s="628"/>
      <c r="T29" s="628"/>
      <c r="U29" s="628"/>
      <c r="V29" s="628"/>
      <c r="W29" s="628"/>
      <c r="X29" s="628"/>
      <c r="Y29" s="629"/>
      <c r="Z29" s="663">
        <v>0.1</v>
      </c>
      <c r="AA29" s="663"/>
      <c r="AB29" s="663"/>
      <c r="AC29" s="663"/>
      <c r="AD29" s="664" t="s">
        <v>246</v>
      </c>
      <c r="AE29" s="664"/>
      <c r="AF29" s="664"/>
      <c r="AG29" s="664"/>
      <c r="AH29" s="664"/>
      <c r="AI29" s="664"/>
      <c r="AJ29" s="664"/>
      <c r="AK29" s="664"/>
      <c r="AL29" s="630" t="s">
        <v>246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724432</v>
      </c>
      <c r="CS29" s="636"/>
      <c r="CT29" s="636"/>
      <c r="CU29" s="636"/>
      <c r="CV29" s="636"/>
      <c r="CW29" s="636"/>
      <c r="CX29" s="636"/>
      <c r="CY29" s="637"/>
      <c r="CZ29" s="630">
        <v>5.5</v>
      </c>
      <c r="DA29" s="638"/>
      <c r="DB29" s="638"/>
      <c r="DC29" s="639"/>
      <c r="DD29" s="633">
        <v>700735</v>
      </c>
      <c r="DE29" s="636"/>
      <c r="DF29" s="636"/>
      <c r="DG29" s="636"/>
      <c r="DH29" s="636"/>
      <c r="DI29" s="636"/>
      <c r="DJ29" s="636"/>
      <c r="DK29" s="637"/>
      <c r="DL29" s="633">
        <v>700735</v>
      </c>
      <c r="DM29" s="636"/>
      <c r="DN29" s="636"/>
      <c r="DO29" s="636"/>
      <c r="DP29" s="636"/>
      <c r="DQ29" s="636"/>
      <c r="DR29" s="636"/>
      <c r="DS29" s="636"/>
      <c r="DT29" s="636"/>
      <c r="DU29" s="636"/>
      <c r="DV29" s="637"/>
      <c r="DW29" s="630">
        <v>13.2</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2069096</v>
      </c>
      <c r="S30" s="628"/>
      <c r="T30" s="628"/>
      <c r="U30" s="628"/>
      <c r="V30" s="628"/>
      <c r="W30" s="628"/>
      <c r="X30" s="628"/>
      <c r="Y30" s="629"/>
      <c r="Z30" s="663">
        <v>15</v>
      </c>
      <c r="AA30" s="663"/>
      <c r="AB30" s="663"/>
      <c r="AC30" s="663"/>
      <c r="AD30" s="664" t="s">
        <v>184</v>
      </c>
      <c r="AE30" s="664"/>
      <c r="AF30" s="664"/>
      <c r="AG30" s="664"/>
      <c r="AH30" s="664"/>
      <c r="AI30" s="664"/>
      <c r="AJ30" s="664"/>
      <c r="AK30" s="664"/>
      <c r="AL30" s="630" t="s">
        <v>148</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710563</v>
      </c>
      <c r="CS30" s="628"/>
      <c r="CT30" s="628"/>
      <c r="CU30" s="628"/>
      <c r="CV30" s="628"/>
      <c r="CW30" s="628"/>
      <c r="CX30" s="628"/>
      <c r="CY30" s="629"/>
      <c r="CZ30" s="630">
        <v>5.4</v>
      </c>
      <c r="DA30" s="638"/>
      <c r="DB30" s="638"/>
      <c r="DC30" s="639"/>
      <c r="DD30" s="633">
        <v>686866</v>
      </c>
      <c r="DE30" s="628"/>
      <c r="DF30" s="628"/>
      <c r="DG30" s="628"/>
      <c r="DH30" s="628"/>
      <c r="DI30" s="628"/>
      <c r="DJ30" s="628"/>
      <c r="DK30" s="629"/>
      <c r="DL30" s="633">
        <v>686866</v>
      </c>
      <c r="DM30" s="628"/>
      <c r="DN30" s="628"/>
      <c r="DO30" s="628"/>
      <c r="DP30" s="628"/>
      <c r="DQ30" s="628"/>
      <c r="DR30" s="628"/>
      <c r="DS30" s="628"/>
      <c r="DT30" s="628"/>
      <c r="DU30" s="628"/>
      <c r="DV30" s="629"/>
      <c r="DW30" s="630">
        <v>12.9</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v>6758</v>
      </c>
      <c r="S31" s="628"/>
      <c r="T31" s="628"/>
      <c r="U31" s="628"/>
      <c r="V31" s="628"/>
      <c r="W31" s="628"/>
      <c r="X31" s="628"/>
      <c r="Y31" s="629"/>
      <c r="Z31" s="663">
        <v>0</v>
      </c>
      <c r="AA31" s="663"/>
      <c r="AB31" s="663"/>
      <c r="AC31" s="663"/>
      <c r="AD31" s="664">
        <v>6758</v>
      </c>
      <c r="AE31" s="664"/>
      <c r="AF31" s="664"/>
      <c r="AG31" s="664"/>
      <c r="AH31" s="664"/>
      <c r="AI31" s="664"/>
      <c r="AJ31" s="664"/>
      <c r="AK31" s="664"/>
      <c r="AL31" s="630">
        <v>0.1</v>
      </c>
      <c r="AM31" s="631"/>
      <c r="AN31" s="631"/>
      <c r="AO31" s="665"/>
      <c r="AP31" s="688" t="s">
        <v>318</v>
      </c>
      <c r="AQ31" s="689"/>
      <c r="AR31" s="689"/>
      <c r="AS31" s="689"/>
      <c r="AT31" s="690" t="s">
        <v>319</v>
      </c>
      <c r="AU31" s="214"/>
      <c r="AV31" s="214"/>
      <c r="AW31" s="214"/>
      <c r="AX31" s="676" t="s">
        <v>192</v>
      </c>
      <c r="AY31" s="677"/>
      <c r="AZ31" s="677"/>
      <c r="BA31" s="677"/>
      <c r="BB31" s="677"/>
      <c r="BC31" s="677"/>
      <c r="BD31" s="677"/>
      <c r="BE31" s="677"/>
      <c r="BF31" s="678"/>
      <c r="BG31" s="684">
        <v>98.7</v>
      </c>
      <c r="BH31" s="685"/>
      <c r="BI31" s="685"/>
      <c r="BJ31" s="685"/>
      <c r="BK31" s="685"/>
      <c r="BL31" s="685"/>
      <c r="BM31" s="686">
        <v>93.5</v>
      </c>
      <c r="BN31" s="685"/>
      <c r="BO31" s="685"/>
      <c r="BP31" s="685"/>
      <c r="BQ31" s="687"/>
      <c r="BR31" s="684">
        <v>98.8</v>
      </c>
      <c r="BS31" s="685"/>
      <c r="BT31" s="685"/>
      <c r="BU31" s="685"/>
      <c r="BV31" s="685"/>
      <c r="BW31" s="685"/>
      <c r="BX31" s="686">
        <v>93.2</v>
      </c>
      <c r="BY31" s="685"/>
      <c r="BZ31" s="685"/>
      <c r="CA31" s="685"/>
      <c r="CB31" s="687"/>
      <c r="CD31" s="642"/>
      <c r="CE31" s="643"/>
      <c r="CF31" s="624" t="s">
        <v>320</v>
      </c>
      <c r="CG31" s="625"/>
      <c r="CH31" s="625"/>
      <c r="CI31" s="625"/>
      <c r="CJ31" s="625"/>
      <c r="CK31" s="625"/>
      <c r="CL31" s="625"/>
      <c r="CM31" s="625"/>
      <c r="CN31" s="625"/>
      <c r="CO31" s="625"/>
      <c r="CP31" s="625"/>
      <c r="CQ31" s="626"/>
      <c r="CR31" s="627">
        <v>13869</v>
      </c>
      <c r="CS31" s="636"/>
      <c r="CT31" s="636"/>
      <c r="CU31" s="636"/>
      <c r="CV31" s="636"/>
      <c r="CW31" s="636"/>
      <c r="CX31" s="636"/>
      <c r="CY31" s="637"/>
      <c r="CZ31" s="630">
        <v>0.1</v>
      </c>
      <c r="DA31" s="638"/>
      <c r="DB31" s="638"/>
      <c r="DC31" s="639"/>
      <c r="DD31" s="633">
        <v>13869</v>
      </c>
      <c r="DE31" s="636"/>
      <c r="DF31" s="636"/>
      <c r="DG31" s="636"/>
      <c r="DH31" s="636"/>
      <c r="DI31" s="636"/>
      <c r="DJ31" s="636"/>
      <c r="DK31" s="637"/>
      <c r="DL31" s="633">
        <v>13869</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682152</v>
      </c>
      <c r="S32" s="628"/>
      <c r="T32" s="628"/>
      <c r="U32" s="628"/>
      <c r="V32" s="628"/>
      <c r="W32" s="628"/>
      <c r="X32" s="628"/>
      <c r="Y32" s="629"/>
      <c r="Z32" s="663">
        <v>5</v>
      </c>
      <c r="AA32" s="663"/>
      <c r="AB32" s="663"/>
      <c r="AC32" s="663"/>
      <c r="AD32" s="664" t="s">
        <v>184</v>
      </c>
      <c r="AE32" s="664"/>
      <c r="AF32" s="664"/>
      <c r="AG32" s="664"/>
      <c r="AH32" s="664"/>
      <c r="AI32" s="664"/>
      <c r="AJ32" s="664"/>
      <c r="AK32" s="664"/>
      <c r="AL32" s="630" t="s">
        <v>246</v>
      </c>
      <c r="AM32" s="631"/>
      <c r="AN32" s="631"/>
      <c r="AO32" s="665"/>
      <c r="AP32" s="666"/>
      <c r="AQ32" s="667"/>
      <c r="AR32" s="667"/>
      <c r="AS32" s="667"/>
      <c r="AT32" s="691"/>
      <c r="AU32" s="210" t="s">
        <v>322</v>
      </c>
      <c r="AX32" s="624" t="s">
        <v>323</v>
      </c>
      <c r="AY32" s="625"/>
      <c r="AZ32" s="625"/>
      <c r="BA32" s="625"/>
      <c r="BB32" s="625"/>
      <c r="BC32" s="625"/>
      <c r="BD32" s="625"/>
      <c r="BE32" s="625"/>
      <c r="BF32" s="626"/>
      <c r="BG32" s="683">
        <v>98.3</v>
      </c>
      <c r="BH32" s="636"/>
      <c r="BI32" s="636"/>
      <c r="BJ32" s="636"/>
      <c r="BK32" s="636"/>
      <c r="BL32" s="636"/>
      <c r="BM32" s="631">
        <v>91.1</v>
      </c>
      <c r="BN32" s="636"/>
      <c r="BO32" s="636"/>
      <c r="BP32" s="636"/>
      <c r="BQ32" s="661"/>
      <c r="BR32" s="683">
        <v>98.4</v>
      </c>
      <c r="BS32" s="636"/>
      <c r="BT32" s="636"/>
      <c r="BU32" s="636"/>
      <c r="BV32" s="636"/>
      <c r="BW32" s="636"/>
      <c r="BX32" s="631">
        <v>91</v>
      </c>
      <c r="BY32" s="636"/>
      <c r="BZ32" s="636"/>
      <c r="CA32" s="636"/>
      <c r="CB32" s="661"/>
      <c r="CD32" s="644"/>
      <c r="CE32" s="645"/>
      <c r="CF32" s="624" t="s">
        <v>324</v>
      </c>
      <c r="CG32" s="625"/>
      <c r="CH32" s="625"/>
      <c r="CI32" s="625"/>
      <c r="CJ32" s="625"/>
      <c r="CK32" s="625"/>
      <c r="CL32" s="625"/>
      <c r="CM32" s="625"/>
      <c r="CN32" s="625"/>
      <c r="CO32" s="625"/>
      <c r="CP32" s="625"/>
      <c r="CQ32" s="626"/>
      <c r="CR32" s="627" t="s">
        <v>246</v>
      </c>
      <c r="CS32" s="628"/>
      <c r="CT32" s="628"/>
      <c r="CU32" s="628"/>
      <c r="CV32" s="628"/>
      <c r="CW32" s="628"/>
      <c r="CX32" s="628"/>
      <c r="CY32" s="629"/>
      <c r="CZ32" s="630" t="s">
        <v>184</v>
      </c>
      <c r="DA32" s="638"/>
      <c r="DB32" s="638"/>
      <c r="DC32" s="639"/>
      <c r="DD32" s="633" t="s">
        <v>184</v>
      </c>
      <c r="DE32" s="628"/>
      <c r="DF32" s="628"/>
      <c r="DG32" s="628"/>
      <c r="DH32" s="628"/>
      <c r="DI32" s="628"/>
      <c r="DJ32" s="628"/>
      <c r="DK32" s="629"/>
      <c r="DL32" s="633" t="s">
        <v>246</v>
      </c>
      <c r="DM32" s="628"/>
      <c r="DN32" s="628"/>
      <c r="DO32" s="628"/>
      <c r="DP32" s="628"/>
      <c r="DQ32" s="628"/>
      <c r="DR32" s="628"/>
      <c r="DS32" s="628"/>
      <c r="DT32" s="628"/>
      <c r="DU32" s="628"/>
      <c r="DV32" s="629"/>
      <c r="DW32" s="630" t="s">
        <v>246</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77009</v>
      </c>
      <c r="S33" s="628"/>
      <c r="T33" s="628"/>
      <c r="U33" s="628"/>
      <c r="V33" s="628"/>
      <c r="W33" s="628"/>
      <c r="X33" s="628"/>
      <c r="Y33" s="629"/>
      <c r="Z33" s="663">
        <v>0.6</v>
      </c>
      <c r="AA33" s="663"/>
      <c r="AB33" s="663"/>
      <c r="AC33" s="663"/>
      <c r="AD33" s="664">
        <v>26523</v>
      </c>
      <c r="AE33" s="664"/>
      <c r="AF33" s="664"/>
      <c r="AG33" s="664"/>
      <c r="AH33" s="664"/>
      <c r="AI33" s="664"/>
      <c r="AJ33" s="664"/>
      <c r="AK33" s="664"/>
      <c r="AL33" s="630">
        <v>0.5</v>
      </c>
      <c r="AM33" s="631"/>
      <c r="AN33" s="631"/>
      <c r="AO33" s="665"/>
      <c r="AP33" s="668"/>
      <c r="AQ33" s="669"/>
      <c r="AR33" s="669"/>
      <c r="AS33" s="669"/>
      <c r="AT33" s="692"/>
      <c r="AU33" s="215"/>
      <c r="AV33" s="215"/>
      <c r="AW33" s="215"/>
      <c r="AX33" s="608" t="s">
        <v>326</v>
      </c>
      <c r="AY33" s="609"/>
      <c r="AZ33" s="609"/>
      <c r="BA33" s="609"/>
      <c r="BB33" s="609"/>
      <c r="BC33" s="609"/>
      <c r="BD33" s="609"/>
      <c r="BE33" s="609"/>
      <c r="BF33" s="610"/>
      <c r="BG33" s="682">
        <v>98.8</v>
      </c>
      <c r="BH33" s="612"/>
      <c r="BI33" s="612"/>
      <c r="BJ33" s="612"/>
      <c r="BK33" s="612"/>
      <c r="BL33" s="612"/>
      <c r="BM33" s="656">
        <v>94</v>
      </c>
      <c r="BN33" s="612"/>
      <c r="BO33" s="612"/>
      <c r="BP33" s="612"/>
      <c r="BQ33" s="650"/>
      <c r="BR33" s="682">
        <v>98.9</v>
      </c>
      <c r="BS33" s="612"/>
      <c r="BT33" s="612"/>
      <c r="BU33" s="612"/>
      <c r="BV33" s="612"/>
      <c r="BW33" s="612"/>
      <c r="BX33" s="656">
        <v>93.4</v>
      </c>
      <c r="BY33" s="612"/>
      <c r="BZ33" s="612"/>
      <c r="CA33" s="612"/>
      <c r="CB33" s="650"/>
      <c r="CD33" s="624" t="s">
        <v>327</v>
      </c>
      <c r="CE33" s="625"/>
      <c r="CF33" s="625"/>
      <c r="CG33" s="625"/>
      <c r="CH33" s="625"/>
      <c r="CI33" s="625"/>
      <c r="CJ33" s="625"/>
      <c r="CK33" s="625"/>
      <c r="CL33" s="625"/>
      <c r="CM33" s="625"/>
      <c r="CN33" s="625"/>
      <c r="CO33" s="625"/>
      <c r="CP33" s="625"/>
      <c r="CQ33" s="626"/>
      <c r="CR33" s="627">
        <v>6321812</v>
      </c>
      <c r="CS33" s="636"/>
      <c r="CT33" s="636"/>
      <c r="CU33" s="636"/>
      <c r="CV33" s="636"/>
      <c r="CW33" s="636"/>
      <c r="CX33" s="636"/>
      <c r="CY33" s="637"/>
      <c r="CZ33" s="630">
        <v>48</v>
      </c>
      <c r="DA33" s="638"/>
      <c r="DB33" s="638"/>
      <c r="DC33" s="639"/>
      <c r="DD33" s="633">
        <v>4878365</v>
      </c>
      <c r="DE33" s="636"/>
      <c r="DF33" s="636"/>
      <c r="DG33" s="636"/>
      <c r="DH33" s="636"/>
      <c r="DI33" s="636"/>
      <c r="DJ33" s="636"/>
      <c r="DK33" s="637"/>
      <c r="DL33" s="633">
        <v>2156889</v>
      </c>
      <c r="DM33" s="636"/>
      <c r="DN33" s="636"/>
      <c r="DO33" s="636"/>
      <c r="DP33" s="636"/>
      <c r="DQ33" s="636"/>
      <c r="DR33" s="636"/>
      <c r="DS33" s="636"/>
      <c r="DT33" s="636"/>
      <c r="DU33" s="636"/>
      <c r="DV33" s="637"/>
      <c r="DW33" s="630">
        <v>40.5</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314647</v>
      </c>
      <c r="S34" s="628"/>
      <c r="T34" s="628"/>
      <c r="U34" s="628"/>
      <c r="V34" s="628"/>
      <c r="W34" s="628"/>
      <c r="X34" s="628"/>
      <c r="Y34" s="629"/>
      <c r="Z34" s="663">
        <v>2.2999999999999998</v>
      </c>
      <c r="AA34" s="663"/>
      <c r="AB34" s="663"/>
      <c r="AC34" s="663"/>
      <c r="AD34" s="664" t="s">
        <v>184</v>
      </c>
      <c r="AE34" s="664"/>
      <c r="AF34" s="664"/>
      <c r="AG34" s="664"/>
      <c r="AH34" s="664"/>
      <c r="AI34" s="664"/>
      <c r="AJ34" s="664"/>
      <c r="AK34" s="664"/>
      <c r="AL34" s="630" t="s">
        <v>184</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329</v>
      </c>
      <c r="CE34" s="625"/>
      <c r="CF34" s="625"/>
      <c r="CG34" s="625"/>
      <c r="CH34" s="625"/>
      <c r="CI34" s="625"/>
      <c r="CJ34" s="625"/>
      <c r="CK34" s="625"/>
      <c r="CL34" s="625"/>
      <c r="CM34" s="625"/>
      <c r="CN34" s="625"/>
      <c r="CO34" s="625"/>
      <c r="CP34" s="625"/>
      <c r="CQ34" s="626"/>
      <c r="CR34" s="627">
        <v>1312597</v>
      </c>
      <c r="CS34" s="628"/>
      <c r="CT34" s="628"/>
      <c r="CU34" s="628"/>
      <c r="CV34" s="628"/>
      <c r="CW34" s="628"/>
      <c r="CX34" s="628"/>
      <c r="CY34" s="629"/>
      <c r="CZ34" s="630">
        <v>10</v>
      </c>
      <c r="DA34" s="638"/>
      <c r="DB34" s="638"/>
      <c r="DC34" s="639"/>
      <c r="DD34" s="633">
        <v>905247</v>
      </c>
      <c r="DE34" s="628"/>
      <c r="DF34" s="628"/>
      <c r="DG34" s="628"/>
      <c r="DH34" s="628"/>
      <c r="DI34" s="628"/>
      <c r="DJ34" s="628"/>
      <c r="DK34" s="629"/>
      <c r="DL34" s="633">
        <v>702149</v>
      </c>
      <c r="DM34" s="628"/>
      <c r="DN34" s="628"/>
      <c r="DO34" s="628"/>
      <c r="DP34" s="628"/>
      <c r="DQ34" s="628"/>
      <c r="DR34" s="628"/>
      <c r="DS34" s="628"/>
      <c r="DT34" s="628"/>
      <c r="DU34" s="628"/>
      <c r="DV34" s="629"/>
      <c r="DW34" s="630">
        <v>13.2</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2292319</v>
      </c>
      <c r="S35" s="628"/>
      <c r="T35" s="628"/>
      <c r="U35" s="628"/>
      <c r="V35" s="628"/>
      <c r="W35" s="628"/>
      <c r="X35" s="628"/>
      <c r="Y35" s="629"/>
      <c r="Z35" s="663">
        <v>16.600000000000001</v>
      </c>
      <c r="AA35" s="663"/>
      <c r="AB35" s="663"/>
      <c r="AC35" s="663"/>
      <c r="AD35" s="664" t="s">
        <v>184</v>
      </c>
      <c r="AE35" s="664"/>
      <c r="AF35" s="664"/>
      <c r="AG35" s="664"/>
      <c r="AH35" s="664"/>
      <c r="AI35" s="664"/>
      <c r="AJ35" s="664"/>
      <c r="AK35" s="664"/>
      <c r="AL35" s="630" t="s">
        <v>184</v>
      </c>
      <c r="AM35" s="631"/>
      <c r="AN35" s="631"/>
      <c r="AO35" s="665"/>
      <c r="AP35" s="218"/>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105503</v>
      </c>
      <c r="CS35" s="636"/>
      <c r="CT35" s="636"/>
      <c r="CU35" s="636"/>
      <c r="CV35" s="636"/>
      <c r="CW35" s="636"/>
      <c r="CX35" s="636"/>
      <c r="CY35" s="637"/>
      <c r="CZ35" s="630">
        <v>0.8</v>
      </c>
      <c r="DA35" s="638"/>
      <c r="DB35" s="638"/>
      <c r="DC35" s="639"/>
      <c r="DD35" s="633">
        <v>78828</v>
      </c>
      <c r="DE35" s="636"/>
      <c r="DF35" s="636"/>
      <c r="DG35" s="636"/>
      <c r="DH35" s="636"/>
      <c r="DI35" s="636"/>
      <c r="DJ35" s="636"/>
      <c r="DK35" s="637"/>
      <c r="DL35" s="633">
        <v>55507</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456376</v>
      </c>
      <c r="S36" s="628"/>
      <c r="T36" s="628"/>
      <c r="U36" s="628"/>
      <c r="V36" s="628"/>
      <c r="W36" s="628"/>
      <c r="X36" s="628"/>
      <c r="Y36" s="629"/>
      <c r="Z36" s="663">
        <v>3.3</v>
      </c>
      <c r="AA36" s="663"/>
      <c r="AB36" s="663"/>
      <c r="AC36" s="663"/>
      <c r="AD36" s="664" t="s">
        <v>184</v>
      </c>
      <c r="AE36" s="664"/>
      <c r="AF36" s="664"/>
      <c r="AG36" s="664"/>
      <c r="AH36" s="664"/>
      <c r="AI36" s="664"/>
      <c r="AJ36" s="664"/>
      <c r="AK36" s="664"/>
      <c r="AL36" s="630" t="s">
        <v>246</v>
      </c>
      <c r="AM36" s="631"/>
      <c r="AN36" s="631"/>
      <c r="AO36" s="665"/>
      <c r="AP36" s="218"/>
      <c r="AQ36" s="670" t="s">
        <v>335</v>
      </c>
      <c r="AR36" s="671"/>
      <c r="AS36" s="671"/>
      <c r="AT36" s="671"/>
      <c r="AU36" s="671"/>
      <c r="AV36" s="671"/>
      <c r="AW36" s="671"/>
      <c r="AX36" s="671"/>
      <c r="AY36" s="672"/>
      <c r="AZ36" s="673">
        <v>1136644</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196878</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3069706</v>
      </c>
      <c r="CS36" s="628"/>
      <c r="CT36" s="628"/>
      <c r="CU36" s="628"/>
      <c r="CV36" s="628"/>
      <c r="CW36" s="628"/>
      <c r="CX36" s="628"/>
      <c r="CY36" s="629"/>
      <c r="CZ36" s="630">
        <v>23.3</v>
      </c>
      <c r="DA36" s="638"/>
      <c r="DB36" s="638"/>
      <c r="DC36" s="639"/>
      <c r="DD36" s="633">
        <v>2806701</v>
      </c>
      <c r="DE36" s="628"/>
      <c r="DF36" s="628"/>
      <c r="DG36" s="628"/>
      <c r="DH36" s="628"/>
      <c r="DI36" s="628"/>
      <c r="DJ36" s="628"/>
      <c r="DK36" s="629"/>
      <c r="DL36" s="633">
        <v>659310</v>
      </c>
      <c r="DM36" s="628"/>
      <c r="DN36" s="628"/>
      <c r="DO36" s="628"/>
      <c r="DP36" s="628"/>
      <c r="DQ36" s="628"/>
      <c r="DR36" s="628"/>
      <c r="DS36" s="628"/>
      <c r="DT36" s="628"/>
      <c r="DU36" s="628"/>
      <c r="DV36" s="629"/>
      <c r="DW36" s="630">
        <v>12.4</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79825</v>
      </c>
      <c r="S37" s="628"/>
      <c r="T37" s="628"/>
      <c r="U37" s="628"/>
      <c r="V37" s="628"/>
      <c r="W37" s="628"/>
      <c r="X37" s="628"/>
      <c r="Y37" s="629"/>
      <c r="Z37" s="663">
        <v>0.6</v>
      </c>
      <c r="AA37" s="663"/>
      <c r="AB37" s="663"/>
      <c r="AC37" s="663"/>
      <c r="AD37" s="664">
        <v>7020</v>
      </c>
      <c r="AE37" s="664"/>
      <c r="AF37" s="664"/>
      <c r="AG37" s="664"/>
      <c r="AH37" s="664"/>
      <c r="AI37" s="664"/>
      <c r="AJ37" s="664"/>
      <c r="AK37" s="664"/>
      <c r="AL37" s="630">
        <v>0.1</v>
      </c>
      <c r="AM37" s="631"/>
      <c r="AN37" s="631"/>
      <c r="AO37" s="665"/>
      <c r="AQ37" s="658" t="s">
        <v>339</v>
      </c>
      <c r="AR37" s="659"/>
      <c r="AS37" s="659"/>
      <c r="AT37" s="659"/>
      <c r="AU37" s="659"/>
      <c r="AV37" s="659"/>
      <c r="AW37" s="659"/>
      <c r="AX37" s="659"/>
      <c r="AY37" s="660"/>
      <c r="AZ37" s="627">
        <v>354581</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162153</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591858</v>
      </c>
      <c r="CS37" s="636"/>
      <c r="CT37" s="636"/>
      <c r="CU37" s="636"/>
      <c r="CV37" s="636"/>
      <c r="CW37" s="636"/>
      <c r="CX37" s="636"/>
      <c r="CY37" s="637"/>
      <c r="CZ37" s="630">
        <v>4.5</v>
      </c>
      <c r="DA37" s="638"/>
      <c r="DB37" s="638"/>
      <c r="DC37" s="639"/>
      <c r="DD37" s="633">
        <v>548358</v>
      </c>
      <c r="DE37" s="636"/>
      <c r="DF37" s="636"/>
      <c r="DG37" s="636"/>
      <c r="DH37" s="636"/>
      <c r="DI37" s="636"/>
      <c r="DJ37" s="636"/>
      <c r="DK37" s="637"/>
      <c r="DL37" s="633">
        <v>547450</v>
      </c>
      <c r="DM37" s="636"/>
      <c r="DN37" s="636"/>
      <c r="DO37" s="636"/>
      <c r="DP37" s="636"/>
      <c r="DQ37" s="636"/>
      <c r="DR37" s="636"/>
      <c r="DS37" s="636"/>
      <c r="DT37" s="636"/>
      <c r="DU37" s="636"/>
      <c r="DV37" s="637"/>
      <c r="DW37" s="630">
        <v>10.3</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2128683</v>
      </c>
      <c r="S38" s="628"/>
      <c r="T38" s="628"/>
      <c r="U38" s="628"/>
      <c r="V38" s="628"/>
      <c r="W38" s="628"/>
      <c r="X38" s="628"/>
      <c r="Y38" s="629"/>
      <c r="Z38" s="663">
        <v>15.5</v>
      </c>
      <c r="AA38" s="663"/>
      <c r="AB38" s="663"/>
      <c r="AC38" s="663"/>
      <c r="AD38" s="664" t="s">
        <v>246</v>
      </c>
      <c r="AE38" s="664"/>
      <c r="AF38" s="664"/>
      <c r="AG38" s="664"/>
      <c r="AH38" s="664"/>
      <c r="AI38" s="664"/>
      <c r="AJ38" s="664"/>
      <c r="AK38" s="664"/>
      <c r="AL38" s="630" t="s">
        <v>184</v>
      </c>
      <c r="AM38" s="631"/>
      <c r="AN38" s="631"/>
      <c r="AO38" s="665"/>
      <c r="AQ38" s="658" t="s">
        <v>343</v>
      </c>
      <c r="AR38" s="659"/>
      <c r="AS38" s="659"/>
      <c r="AT38" s="659"/>
      <c r="AU38" s="659"/>
      <c r="AV38" s="659"/>
      <c r="AW38" s="659"/>
      <c r="AX38" s="659"/>
      <c r="AY38" s="660"/>
      <c r="AZ38" s="627">
        <v>9990</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2544</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1126654</v>
      </c>
      <c r="CS38" s="628"/>
      <c r="CT38" s="628"/>
      <c r="CU38" s="628"/>
      <c r="CV38" s="628"/>
      <c r="CW38" s="628"/>
      <c r="CX38" s="628"/>
      <c r="CY38" s="629"/>
      <c r="CZ38" s="630">
        <v>8.6</v>
      </c>
      <c r="DA38" s="638"/>
      <c r="DB38" s="638"/>
      <c r="DC38" s="639"/>
      <c r="DD38" s="633">
        <v>948199</v>
      </c>
      <c r="DE38" s="628"/>
      <c r="DF38" s="628"/>
      <c r="DG38" s="628"/>
      <c r="DH38" s="628"/>
      <c r="DI38" s="628"/>
      <c r="DJ38" s="628"/>
      <c r="DK38" s="629"/>
      <c r="DL38" s="633">
        <v>724727</v>
      </c>
      <c r="DM38" s="628"/>
      <c r="DN38" s="628"/>
      <c r="DO38" s="628"/>
      <c r="DP38" s="628"/>
      <c r="DQ38" s="628"/>
      <c r="DR38" s="628"/>
      <c r="DS38" s="628"/>
      <c r="DT38" s="628"/>
      <c r="DU38" s="628"/>
      <c r="DV38" s="629"/>
      <c r="DW38" s="630">
        <v>13.6</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184</v>
      </c>
      <c r="S39" s="628"/>
      <c r="T39" s="628"/>
      <c r="U39" s="628"/>
      <c r="V39" s="628"/>
      <c r="W39" s="628"/>
      <c r="X39" s="628"/>
      <c r="Y39" s="629"/>
      <c r="Z39" s="663" t="s">
        <v>184</v>
      </c>
      <c r="AA39" s="663"/>
      <c r="AB39" s="663"/>
      <c r="AC39" s="663"/>
      <c r="AD39" s="664" t="s">
        <v>148</v>
      </c>
      <c r="AE39" s="664"/>
      <c r="AF39" s="664"/>
      <c r="AG39" s="664"/>
      <c r="AH39" s="664"/>
      <c r="AI39" s="664"/>
      <c r="AJ39" s="664"/>
      <c r="AK39" s="664"/>
      <c r="AL39" s="630" t="s">
        <v>246</v>
      </c>
      <c r="AM39" s="631"/>
      <c r="AN39" s="631"/>
      <c r="AO39" s="665"/>
      <c r="AQ39" s="658" t="s">
        <v>347</v>
      </c>
      <c r="AR39" s="659"/>
      <c r="AS39" s="659"/>
      <c r="AT39" s="659"/>
      <c r="AU39" s="659"/>
      <c r="AV39" s="659"/>
      <c r="AW39" s="659"/>
      <c r="AX39" s="659"/>
      <c r="AY39" s="660"/>
      <c r="AZ39" s="627" t="s">
        <v>184</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3925</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692156</v>
      </c>
      <c r="CS39" s="636"/>
      <c r="CT39" s="636"/>
      <c r="CU39" s="636"/>
      <c r="CV39" s="636"/>
      <c r="CW39" s="636"/>
      <c r="CX39" s="636"/>
      <c r="CY39" s="637"/>
      <c r="CZ39" s="630">
        <v>5.3</v>
      </c>
      <c r="DA39" s="638"/>
      <c r="DB39" s="638"/>
      <c r="DC39" s="639"/>
      <c r="DD39" s="633">
        <v>124194</v>
      </c>
      <c r="DE39" s="636"/>
      <c r="DF39" s="636"/>
      <c r="DG39" s="636"/>
      <c r="DH39" s="636"/>
      <c r="DI39" s="636"/>
      <c r="DJ39" s="636"/>
      <c r="DK39" s="637"/>
      <c r="DL39" s="633" t="s">
        <v>246</v>
      </c>
      <c r="DM39" s="636"/>
      <c r="DN39" s="636"/>
      <c r="DO39" s="636"/>
      <c r="DP39" s="636"/>
      <c r="DQ39" s="636"/>
      <c r="DR39" s="636"/>
      <c r="DS39" s="636"/>
      <c r="DT39" s="636"/>
      <c r="DU39" s="636"/>
      <c r="DV39" s="637"/>
      <c r="DW39" s="630" t="s">
        <v>246</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59883</v>
      </c>
      <c r="S40" s="628"/>
      <c r="T40" s="628"/>
      <c r="U40" s="628"/>
      <c r="V40" s="628"/>
      <c r="W40" s="628"/>
      <c r="X40" s="628"/>
      <c r="Y40" s="629"/>
      <c r="Z40" s="663">
        <v>0.4</v>
      </c>
      <c r="AA40" s="663"/>
      <c r="AB40" s="663"/>
      <c r="AC40" s="663"/>
      <c r="AD40" s="664" t="s">
        <v>184</v>
      </c>
      <c r="AE40" s="664"/>
      <c r="AF40" s="664"/>
      <c r="AG40" s="664"/>
      <c r="AH40" s="664"/>
      <c r="AI40" s="664"/>
      <c r="AJ40" s="664"/>
      <c r="AK40" s="664"/>
      <c r="AL40" s="630" t="s">
        <v>184</v>
      </c>
      <c r="AM40" s="631"/>
      <c r="AN40" s="631"/>
      <c r="AO40" s="665"/>
      <c r="AQ40" s="658" t="s">
        <v>351</v>
      </c>
      <c r="AR40" s="659"/>
      <c r="AS40" s="659"/>
      <c r="AT40" s="659"/>
      <c r="AU40" s="659"/>
      <c r="AV40" s="659"/>
      <c r="AW40" s="659"/>
      <c r="AX40" s="659"/>
      <c r="AY40" s="660"/>
      <c r="AZ40" s="627" t="s">
        <v>148</v>
      </c>
      <c r="BA40" s="628"/>
      <c r="BB40" s="628"/>
      <c r="BC40" s="628"/>
      <c r="BD40" s="636"/>
      <c r="BE40" s="636"/>
      <c r="BF40" s="661"/>
      <c r="BG40" s="666" t="s">
        <v>352</v>
      </c>
      <c r="BH40" s="667"/>
      <c r="BI40" s="667"/>
      <c r="BJ40" s="667"/>
      <c r="BK40" s="667"/>
      <c r="BL40" s="219"/>
      <c r="BM40" s="625" t="s">
        <v>353</v>
      </c>
      <c r="BN40" s="625"/>
      <c r="BO40" s="625"/>
      <c r="BP40" s="625"/>
      <c r="BQ40" s="625"/>
      <c r="BR40" s="625"/>
      <c r="BS40" s="625"/>
      <c r="BT40" s="625"/>
      <c r="BU40" s="626"/>
      <c r="BV40" s="627">
        <v>85</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15196</v>
      </c>
      <c r="CS40" s="628"/>
      <c r="CT40" s="628"/>
      <c r="CU40" s="628"/>
      <c r="CV40" s="628"/>
      <c r="CW40" s="628"/>
      <c r="CX40" s="628"/>
      <c r="CY40" s="629"/>
      <c r="CZ40" s="630">
        <v>0.1</v>
      </c>
      <c r="DA40" s="638"/>
      <c r="DB40" s="638"/>
      <c r="DC40" s="639"/>
      <c r="DD40" s="633">
        <v>15196</v>
      </c>
      <c r="DE40" s="628"/>
      <c r="DF40" s="628"/>
      <c r="DG40" s="628"/>
      <c r="DH40" s="628"/>
      <c r="DI40" s="628"/>
      <c r="DJ40" s="628"/>
      <c r="DK40" s="629"/>
      <c r="DL40" s="633">
        <v>15196</v>
      </c>
      <c r="DM40" s="628"/>
      <c r="DN40" s="628"/>
      <c r="DO40" s="628"/>
      <c r="DP40" s="628"/>
      <c r="DQ40" s="628"/>
      <c r="DR40" s="628"/>
      <c r="DS40" s="628"/>
      <c r="DT40" s="628"/>
      <c r="DU40" s="628"/>
      <c r="DV40" s="629"/>
      <c r="DW40" s="630">
        <v>0.3</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13768164</v>
      </c>
      <c r="S41" s="649"/>
      <c r="T41" s="649"/>
      <c r="U41" s="649"/>
      <c r="V41" s="649"/>
      <c r="W41" s="649"/>
      <c r="X41" s="649"/>
      <c r="Y41" s="653"/>
      <c r="Z41" s="654">
        <v>100</v>
      </c>
      <c r="AA41" s="654"/>
      <c r="AB41" s="654"/>
      <c r="AC41" s="654"/>
      <c r="AD41" s="655">
        <v>5261141</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203022</v>
      </c>
      <c r="BA41" s="628"/>
      <c r="BB41" s="628"/>
      <c r="BC41" s="628"/>
      <c r="BD41" s="636"/>
      <c r="BE41" s="636"/>
      <c r="BF41" s="661"/>
      <c r="BG41" s="666"/>
      <c r="BH41" s="667"/>
      <c r="BI41" s="667"/>
      <c r="BJ41" s="667"/>
      <c r="BK41" s="667"/>
      <c r="BL41" s="219"/>
      <c r="BM41" s="625" t="s">
        <v>357</v>
      </c>
      <c r="BN41" s="625"/>
      <c r="BO41" s="625"/>
      <c r="BP41" s="625"/>
      <c r="BQ41" s="625"/>
      <c r="BR41" s="625"/>
      <c r="BS41" s="625"/>
      <c r="BT41" s="625"/>
      <c r="BU41" s="626"/>
      <c r="BV41" s="627" t="s">
        <v>246</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246</v>
      </c>
      <c r="CS41" s="636"/>
      <c r="CT41" s="636"/>
      <c r="CU41" s="636"/>
      <c r="CV41" s="636"/>
      <c r="CW41" s="636"/>
      <c r="CX41" s="636"/>
      <c r="CY41" s="637"/>
      <c r="CZ41" s="630" t="s">
        <v>184</v>
      </c>
      <c r="DA41" s="638"/>
      <c r="DB41" s="638"/>
      <c r="DC41" s="639"/>
      <c r="DD41" s="633" t="s">
        <v>148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569051</v>
      </c>
      <c r="BA42" s="649"/>
      <c r="BB42" s="649"/>
      <c r="BC42" s="649"/>
      <c r="BD42" s="612"/>
      <c r="BE42" s="612"/>
      <c r="BF42" s="650"/>
      <c r="BG42" s="668"/>
      <c r="BH42" s="669"/>
      <c r="BI42" s="669"/>
      <c r="BJ42" s="669"/>
      <c r="BK42" s="669"/>
      <c r="BL42" s="220"/>
      <c r="BM42" s="609" t="s">
        <v>360</v>
      </c>
      <c r="BN42" s="609"/>
      <c r="BO42" s="609"/>
      <c r="BP42" s="609"/>
      <c r="BQ42" s="609"/>
      <c r="BR42" s="609"/>
      <c r="BS42" s="609"/>
      <c r="BT42" s="609"/>
      <c r="BU42" s="610"/>
      <c r="BV42" s="611">
        <v>368</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2946171</v>
      </c>
      <c r="CS42" s="636"/>
      <c r="CT42" s="636"/>
      <c r="CU42" s="636"/>
      <c r="CV42" s="636"/>
      <c r="CW42" s="636"/>
      <c r="CX42" s="636"/>
      <c r="CY42" s="637"/>
      <c r="CZ42" s="630">
        <v>22.4</v>
      </c>
      <c r="DA42" s="638"/>
      <c r="DB42" s="638"/>
      <c r="DC42" s="639"/>
      <c r="DD42" s="633">
        <v>268772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0" t="s">
        <v>362</v>
      </c>
      <c r="CD43" s="624" t="s">
        <v>363</v>
      </c>
      <c r="CE43" s="625"/>
      <c r="CF43" s="625"/>
      <c r="CG43" s="625"/>
      <c r="CH43" s="625"/>
      <c r="CI43" s="625"/>
      <c r="CJ43" s="625"/>
      <c r="CK43" s="625"/>
      <c r="CL43" s="625"/>
      <c r="CM43" s="625"/>
      <c r="CN43" s="625"/>
      <c r="CO43" s="625"/>
      <c r="CP43" s="625"/>
      <c r="CQ43" s="626"/>
      <c r="CR43" s="627">
        <v>45476</v>
      </c>
      <c r="CS43" s="636"/>
      <c r="CT43" s="636"/>
      <c r="CU43" s="636"/>
      <c r="CV43" s="636"/>
      <c r="CW43" s="636"/>
      <c r="CX43" s="636"/>
      <c r="CY43" s="637"/>
      <c r="CZ43" s="630">
        <v>0.3</v>
      </c>
      <c r="DA43" s="638"/>
      <c r="DB43" s="638"/>
      <c r="DC43" s="639"/>
      <c r="DD43" s="633">
        <v>45476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2886275</v>
      </c>
      <c r="CS44" s="628"/>
      <c r="CT44" s="628"/>
      <c r="CU44" s="628"/>
      <c r="CV44" s="628"/>
      <c r="CW44" s="628"/>
      <c r="CX44" s="628"/>
      <c r="CY44" s="629"/>
      <c r="CZ44" s="630">
        <v>21.9</v>
      </c>
      <c r="DA44" s="631"/>
      <c r="DB44" s="631"/>
      <c r="DC44" s="632"/>
      <c r="DD44" s="633">
        <v>267580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1356670</v>
      </c>
      <c r="CS45" s="636"/>
      <c r="CT45" s="636"/>
      <c r="CU45" s="636"/>
      <c r="CV45" s="636"/>
      <c r="CW45" s="636"/>
      <c r="CX45" s="636"/>
      <c r="CY45" s="637"/>
      <c r="CZ45" s="630">
        <v>10.3</v>
      </c>
      <c r="DA45" s="638"/>
      <c r="DB45" s="638"/>
      <c r="DC45" s="639"/>
      <c r="DD45" s="633">
        <v>29532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1"/>
      <c r="CD46" s="642"/>
      <c r="CE46" s="643"/>
      <c r="CF46" s="624" t="s">
        <v>368</v>
      </c>
      <c r="CG46" s="625"/>
      <c r="CH46" s="625"/>
      <c r="CI46" s="625"/>
      <c r="CJ46" s="625"/>
      <c r="CK46" s="625"/>
      <c r="CL46" s="625"/>
      <c r="CM46" s="625"/>
      <c r="CN46" s="625"/>
      <c r="CO46" s="625"/>
      <c r="CP46" s="625"/>
      <c r="CQ46" s="626"/>
      <c r="CR46" s="627">
        <v>1462517</v>
      </c>
      <c r="CS46" s="628"/>
      <c r="CT46" s="628"/>
      <c r="CU46" s="628"/>
      <c r="CV46" s="628"/>
      <c r="CW46" s="628"/>
      <c r="CX46" s="628"/>
      <c r="CY46" s="629"/>
      <c r="CZ46" s="630">
        <v>11.1</v>
      </c>
      <c r="DA46" s="631"/>
      <c r="DB46" s="631"/>
      <c r="DC46" s="632"/>
      <c r="DD46" s="633">
        <v>237660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1"/>
      <c r="CD47" s="642"/>
      <c r="CE47" s="643"/>
      <c r="CF47" s="624" t="s">
        <v>369</v>
      </c>
      <c r="CG47" s="625"/>
      <c r="CH47" s="625"/>
      <c r="CI47" s="625"/>
      <c r="CJ47" s="625"/>
      <c r="CK47" s="625"/>
      <c r="CL47" s="625"/>
      <c r="CM47" s="625"/>
      <c r="CN47" s="625"/>
      <c r="CO47" s="625"/>
      <c r="CP47" s="625"/>
      <c r="CQ47" s="626"/>
      <c r="CR47" s="627">
        <v>59896</v>
      </c>
      <c r="CS47" s="636"/>
      <c r="CT47" s="636"/>
      <c r="CU47" s="636"/>
      <c r="CV47" s="636"/>
      <c r="CW47" s="636"/>
      <c r="CX47" s="636"/>
      <c r="CY47" s="637"/>
      <c r="CZ47" s="630">
        <v>0.5</v>
      </c>
      <c r="DA47" s="638"/>
      <c r="DB47" s="638"/>
      <c r="DC47" s="639"/>
      <c r="DD47" s="633">
        <v>1192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1"/>
      <c r="CD48" s="644"/>
      <c r="CE48" s="645"/>
      <c r="CF48" s="624" t="s">
        <v>370</v>
      </c>
      <c r="CG48" s="625"/>
      <c r="CH48" s="625"/>
      <c r="CI48" s="625"/>
      <c r="CJ48" s="625"/>
      <c r="CK48" s="625"/>
      <c r="CL48" s="625"/>
      <c r="CM48" s="625"/>
      <c r="CN48" s="625"/>
      <c r="CO48" s="625"/>
      <c r="CP48" s="625"/>
      <c r="CQ48" s="626"/>
      <c r="CR48" s="627" t="s">
        <v>184</v>
      </c>
      <c r="CS48" s="628"/>
      <c r="CT48" s="628"/>
      <c r="CU48" s="628"/>
      <c r="CV48" s="628"/>
      <c r="CW48" s="628"/>
      <c r="CX48" s="628"/>
      <c r="CY48" s="629"/>
      <c r="CZ48" s="630" t="s">
        <v>246</v>
      </c>
      <c r="DA48" s="631"/>
      <c r="DB48" s="631"/>
      <c r="DC48" s="632"/>
      <c r="DD48" s="633" t="s">
        <v>184</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1"/>
      <c r="CD49" s="608" t="s">
        <v>371</v>
      </c>
      <c r="CE49" s="609"/>
      <c r="CF49" s="609"/>
      <c r="CG49" s="609"/>
      <c r="CH49" s="609"/>
      <c r="CI49" s="609"/>
      <c r="CJ49" s="609"/>
      <c r="CK49" s="609"/>
      <c r="CL49" s="609"/>
      <c r="CM49" s="609"/>
      <c r="CN49" s="609"/>
      <c r="CO49" s="609"/>
      <c r="CP49" s="609"/>
      <c r="CQ49" s="610"/>
      <c r="CR49" s="611">
        <v>13158178</v>
      </c>
      <c r="CS49" s="612"/>
      <c r="CT49" s="612"/>
      <c r="CU49" s="612"/>
      <c r="CV49" s="612"/>
      <c r="CW49" s="612"/>
      <c r="CX49" s="612"/>
      <c r="CY49" s="613"/>
      <c r="CZ49" s="614">
        <v>100</v>
      </c>
      <c r="DA49" s="615"/>
      <c r="DB49" s="615"/>
      <c r="DC49" s="616"/>
      <c r="DD49" s="617">
        <v>7760055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DQsbefbZ9LwJ2Cti9YctB5VnMaV6KYxAG85brQge2LnLcnCQiumm3qb22b5DD+dIvETIBHudC/LKAKNEKUI8xg==" saltValue="ZbBQ2IPwh/hwTisoVBnv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BS30" sqref="BS30:CG30"/>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373</v>
      </c>
      <c r="DK2" s="1108"/>
      <c r="DL2" s="1108"/>
      <c r="DM2" s="1108"/>
      <c r="DN2" s="1108"/>
      <c r="DO2" s="1109"/>
      <c r="DP2" s="224"/>
      <c r="DQ2" s="1107" t="s">
        <v>374</v>
      </c>
      <c r="DR2" s="1108"/>
      <c r="DS2" s="1108"/>
      <c r="DT2" s="1108"/>
      <c r="DU2" s="1108"/>
      <c r="DV2" s="1108"/>
      <c r="DW2" s="1108"/>
      <c r="DX2" s="1108"/>
      <c r="DY2" s="1108"/>
      <c r="DZ2" s="110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28"/>
      <c r="BA5" s="228"/>
      <c r="BB5" s="228"/>
      <c r="BC5" s="228"/>
      <c r="BD5" s="228"/>
      <c r="BE5" s="229"/>
      <c r="BF5" s="229"/>
      <c r="BG5" s="229"/>
      <c r="BH5" s="229"/>
      <c r="BI5" s="229"/>
      <c r="BJ5" s="229"/>
      <c r="BK5" s="229"/>
      <c r="BL5" s="229"/>
      <c r="BM5" s="229"/>
      <c r="BN5" s="229"/>
      <c r="BO5" s="229"/>
      <c r="BP5" s="229"/>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15">
      <c r="A7" s="232">
        <v>1</v>
      </c>
      <c r="B7" s="1047" t="s">
        <v>394</v>
      </c>
      <c r="C7" s="1048"/>
      <c r="D7" s="1048"/>
      <c r="E7" s="1048"/>
      <c r="F7" s="1048"/>
      <c r="G7" s="1048"/>
      <c r="H7" s="1048"/>
      <c r="I7" s="1048"/>
      <c r="J7" s="1048"/>
      <c r="K7" s="1048"/>
      <c r="L7" s="1048"/>
      <c r="M7" s="1048"/>
      <c r="N7" s="1048"/>
      <c r="O7" s="1048"/>
      <c r="P7" s="1049"/>
      <c r="Q7" s="1087">
        <v>13768</v>
      </c>
      <c r="R7" s="1088"/>
      <c r="S7" s="1088"/>
      <c r="T7" s="1088"/>
      <c r="U7" s="1088"/>
      <c r="V7" s="1088">
        <v>13158</v>
      </c>
      <c r="W7" s="1088"/>
      <c r="X7" s="1088"/>
      <c r="Y7" s="1088"/>
      <c r="Z7" s="1088"/>
      <c r="AA7" s="1088">
        <v>610</v>
      </c>
      <c r="AB7" s="1088"/>
      <c r="AC7" s="1088"/>
      <c r="AD7" s="1088"/>
      <c r="AE7" s="1089"/>
      <c r="AF7" s="1090">
        <v>572</v>
      </c>
      <c r="AG7" s="1091"/>
      <c r="AH7" s="1091"/>
      <c r="AI7" s="1091"/>
      <c r="AJ7" s="1092"/>
      <c r="AK7" s="1093">
        <v>2292</v>
      </c>
      <c r="AL7" s="1094"/>
      <c r="AM7" s="1094"/>
      <c r="AN7" s="1094"/>
      <c r="AO7" s="1094"/>
      <c r="AP7" s="1094">
        <v>12222</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396</v>
      </c>
      <c r="B23" s="937" t="s">
        <v>397</v>
      </c>
      <c r="C23" s="938"/>
      <c r="D23" s="938"/>
      <c r="E23" s="938"/>
      <c r="F23" s="938"/>
      <c r="G23" s="938"/>
      <c r="H23" s="938"/>
      <c r="I23" s="938"/>
      <c r="J23" s="938"/>
      <c r="K23" s="938"/>
      <c r="L23" s="938"/>
      <c r="M23" s="938"/>
      <c r="N23" s="938"/>
      <c r="O23" s="938"/>
      <c r="P23" s="948"/>
      <c r="Q23" s="1067">
        <v>13768</v>
      </c>
      <c r="R23" s="1061"/>
      <c r="S23" s="1061"/>
      <c r="T23" s="1061"/>
      <c r="U23" s="1061"/>
      <c r="V23" s="1061">
        <v>13158</v>
      </c>
      <c r="W23" s="1061"/>
      <c r="X23" s="1061"/>
      <c r="Y23" s="1061"/>
      <c r="Z23" s="1061"/>
      <c r="AA23" s="1061">
        <v>610</v>
      </c>
      <c r="AB23" s="1061"/>
      <c r="AC23" s="1061"/>
      <c r="AD23" s="1061"/>
      <c r="AE23" s="1068"/>
      <c r="AF23" s="1069">
        <v>572</v>
      </c>
      <c r="AG23" s="1061"/>
      <c r="AH23" s="1061"/>
      <c r="AI23" s="1061"/>
      <c r="AJ23" s="1070"/>
      <c r="AK23" s="1071"/>
      <c r="AL23" s="1072"/>
      <c r="AM23" s="1072"/>
      <c r="AN23" s="1072"/>
      <c r="AO23" s="1072"/>
      <c r="AP23" s="1061">
        <v>12222</v>
      </c>
      <c r="AQ23" s="1061"/>
      <c r="AR23" s="1061"/>
      <c r="AS23" s="1061"/>
      <c r="AT23" s="1061"/>
      <c r="AU23" s="1062"/>
      <c r="AV23" s="1062"/>
      <c r="AW23" s="1062"/>
      <c r="AX23" s="1062"/>
      <c r="AY23" s="1063"/>
      <c r="AZ23" s="1064" t="s">
        <v>398</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409</v>
      </c>
      <c r="C28" s="1048"/>
      <c r="D28" s="1048"/>
      <c r="E28" s="1048"/>
      <c r="F28" s="1048"/>
      <c r="G28" s="1048"/>
      <c r="H28" s="1048"/>
      <c r="I28" s="1048"/>
      <c r="J28" s="1048"/>
      <c r="K28" s="1048"/>
      <c r="L28" s="1048"/>
      <c r="M28" s="1048"/>
      <c r="N28" s="1048"/>
      <c r="O28" s="1048"/>
      <c r="P28" s="1049"/>
      <c r="Q28" s="1050">
        <v>2218</v>
      </c>
      <c r="R28" s="1051"/>
      <c r="S28" s="1051"/>
      <c r="T28" s="1051"/>
      <c r="U28" s="1051"/>
      <c r="V28" s="1051">
        <v>2021</v>
      </c>
      <c r="W28" s="1051"/>
      <c r="X28" s="1051"/>
      <c r="Y28" s="1051"/>
      <c r="Z28" s="1051"/>
      <c r="AA28" s="1051">
        <v>197</v>
      </c>
      <c r="AB28" s="1051"/>
      <c r="AC28" s="1051"/>
      <c r="AD28" s="1051"/>
      <c r="AE28" s="1052"/>
      <c r="AF28" s="1053">
        <v>197</v>
      </c>
      <c r="AG28" s="1051"/>
      <c r="AH28" s="1051"/>
      <c r="AI28" s="1051"/>
      <c r="AJ28" s="1054"/>
      <c r="AK28" s="1042">
        <v>158</v>
      </c>
      <c r="AL28" s="1043"/>
      <c r="AM28" s="1043"/>
      <c r="AN28" s="1043"/>
      <c r="AO28" s="1043"/>
      <c r="AP28" s="1043" t="s">
        <v>512</v>
      </c>
      <c r="AQ28" s="1043"/>
      <c r="AR28" s="1043"/>
      <c r="AS28" s="1043"/>
      <c r="AT28" s="1043"/>
      <c r="AU28" s="1043" t="s">
        <v>512</v>
      </c>
      <c r="AV28" s="1043"/>
      <c r="AW28" s="1043"/>
      <c r="AX28" s="1043"/>
      <c r="AY28" s="1043"/>
      <c r="AZ28" s="1044" t="s">
        <v>512</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410</v>
      </c>
      <c r="C29" s="1031"/>
      <c r="D29" s="1031"/>
      <c r="E29" s="1031"/>
      <c r="F29" s="1031"/>
      <c r="G29" s="1031"/>
      <c r="H29" s="1031"/>
      <c r="I29" s="1031"/>
      <c r="J29" s="1031"/>
      <c r="K29" s="1031"/>
      <c r="L29" s="1031"/>
      <c r="M29" s="1031"/>
      <c r="N29" s="1031"/>
      <c r="O29" s="1031"/>
      <c r="P29" s="1032"/>
      <c r="Q29" s="1038">
        <v>1938</v>
      </c>
      <c r="R29" s="1039"/>
      <c r="S29" s="1039"/>
      <c r="T29" s="1039"/>
      <c r="U29" s="1039"/>
      <c r="V29" s="1039">
        <v>1850</v>
      </c>
      <c r="W29" s="1039"/>
      <c r="X29" s="1039"/>
      <c r="Y29" s="1039"/>
      <c r="Z29" s="1039"/>
      <c r="AA29" s="1039">
        <v>88</v>
      </c>
      <c r="AB29" s="1039"/>
      <c r="AC29" s="1039"/>
      <c r="AD29" s="1039"/>
      <c r="AE29" s="1040"/>
      <c r="AF29" s="1035">
        <v>88</v>
      </c>
      <c r="AG29" s="1036"/>
      <c r="AH29" s="1036"/>
      <c r="AI29" s="1036"/>
      <c r="AJ29" s="1037"/>
      <c r="AK29" s="980">
        <v>263</v>
      </c>
      <c r="AL29" s="971"/>
      <c r="AM29" s="971"/>
      <c r="AN29" s="971"/>
      <c r="AO29" s="971"/>
      <c r="AP29" s="971" t="s">
        <v>512</v>
      </c>
      <c r="AQ29" s="971"/>
      <c r="AR29" s="971"/>
      <c r="AS29" s="971"/>
      <c r="AT29" s="971"/>
      <c r="AU29" s="971" t="s">
        <v>512</v>
      </c>
      <c r="AV29" s="971"/>
      <c r="AW29" s="971"/>
      <c r="AX29" s="971"/>
      <c r="AY29" s="971"/>
      <c r="AZ29" s="1041" t="s">
        <v>512</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411</v>
      </c>
      <c r="C30" s="1031"/>
      <c r="D30" s="1031"/>
      <c r="E30" s="1031"/>
      <c r="F30" s="1031"/>
      <c r="G30" s="1031"/>
      <c r="H30" s="1031"/>
      <c r="I30" s="1031"/>
      <c r="J30" s="1031"/>
      <c r="K30" s="1031"/>
      <c r="L30" s="1031"/>
      <c r="M30" s="1031"/>
      <c r="N30" s="1031"/>
      <c r="O30" s="1031"/>
      <c r="P30" s="1032"/>
      <c r="Q30" s="1038">
        <v>198</v>
      </c>
      <c r="R30" s="1039"/>
      <c r="S30" s="1039"/>
      <c r="T30" s="1039"/>
      <c r="U30" s="1039"/>
      <c r="V30" s="1039">
        <v>198</v>
      </c>
      <c r="W30" s="1039"/>
      <c r="X30" s="1039"/>
      <c r="Y30" s="1039"/>
      <c r="Z30" s="1039"/>
      <c r="AA30" s="1039">
        <v>25</v>
      </c>
      <c r="AB30" s="1039"/>
      <c r="AC30" s="1039"/>
      <c r="AD30" s="1039"/>
      <c r="AE30" s="1040"/>
      <c r="AF30" s="1035">
        <v>0</v>
      </c>
      <c r="AG30" s="1036"/>
      <c r="AH30" s="1036"/>
      <c r="AI30" s="1036"/>
      <c r="AJ30" s="1037"/>
      <c r="AK30" s="980">
        <v>67</v>
      </c>
      <c r="AL30" s="971"/>
      <c r="AM30" s="971"/>
      <c r="AN30" s="971"/>
      <c r="AO30" s="971"/>
      <c r="AP30" s="971" t="s">
        <v>512</v>
      </c>
      <c r="AQ30" s="971"/>
      <c r="AR30" s="971"/>
      <c r="AS30" s="971"/>
      <c r="AT30" s="971"/>
      <c r="AU30" s="971" t="s">
        <v>512</v>
      </c>
      <c r="AV30" s="971"/>
      <c r="AW30" s="971"/>
      <c r="AX30" s="971"/>
      <c r="AY30" s="971"/>
      <c r="AZ30" s="1041" t="s">
        <v>512</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412</v>
      </c>
      <c r="C31" s="1031"/>
      <c r="D31" s="1031"/>
      <c r="E31" s="1031"/>
      <c r="F31" s="1031"/>
      <c r="G31" s="1031"/>
      <c r="H31" s="1031"/>
      <c r="I31" s="1031"/>
      <c r="J31" s="1031"/>
      <c r="K31" s="1031"/>
      <c r="L31" s="1031"/>
      <c r="M31" s="1031"/>
      <c r="N31" s="1031"/>
      <c r="O31" s="1031"/>
      <c r="P31" s="1032"/>
      <c r="Q31" s="1038">
        <v>4</v>
      </c>
      <c r="R31" s="1039"/>
      <c r="S31" s="1039"/>
      <c r="T31" s="1039"/>
      <c r="U31" s="1039"/>
      <c r="V31" s="1039">
        <v>4</v>
      </c>
      <c r="W31" s="1039"/>
      <c r="X31" s="1039"/>
      <c r="Y31" s="1039"/>
      <c r="Z31" s="1039"/>
      <c r="AA31" s="1039">
        <v>1</v>
      </c>
      <c r="AB31" s="1039"/>
      <c r="AC31" s="1039"/>
      <c r="AD31" s="1039"/>
      <c r="AE31" s="1040"/>
      <c r="AF31" s="1035">
        <v>1</v>
      </c>
      <c r="AG31" s="1036"/>
      <c r="AH31" s="1036"/>
      <c r="AI31" s="1036"/>
      <c r="AJ31" s="1037"/>
      <c r="AK31" s="980" t="s">
        <v>512</v>
      </c>
      <c r="AL31" s="971"/>
      <c r="AM31" s="971"/>
      <c r="AN31" s="971"/>
      <c r="AO31" s="971"/>
      <c r="AP31" s="971" t="s">
        <v>512</v>
      </c>
      <c r="AQ31" s="971"/>
      <c r="AR31" s="971"/>
      <c r="AS31" s="971"/>
      <c r="AT31" s="971"/>
      <c r="AU31" s="971" t="s">
        <v>512</v>
      </c>
      <c r="AV31" s="971"/>
      <c r="AW31" s="971"/>
      <c r="AX31" s="971"/>
      <c r="AY31" s="971"/>
      <c r="AZ31" s="1041" t="s">
        <v>512</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413</v>
      </c>
      <c r="C32" s="1031"/>
      <c r="D32" s="1031"/>
      <c r="E32" s="1031"/>
      <c r="F32" s="1031"/>
      <c r="G32" s="1031"/>
      <c r="H32" s="1031"/>
      <c r="I32" s="1031"/>
      <c r="J32" s="1031"/>
      <c r="K32" s="1031"/>
      <c r="L32" s="1031"/>
      <c r="M32" s="1031"/>
      <c r="N32" s="1031"/>
      <c r="O32" s="1031"/>
      <c r="P32" s="1032"/>
      <c r="Q32" s="1038">
        <v>369</v>
      </c>
      <c r="R32" s="1039"/>
      <c r="S32" s="1039"/>
      <c r="T32" s="1039"/>
      <c r="U32" s="1039"/>
      <c r="V32" s="1039">
        <v>346</v>
      </c>
      <c r="W32" s="1039"/>
      <c r="X32" s="1039"/>
      <c r="Y32" s="1039"/>
      <c r="Z32" s="1039"/>
      <c r="AA32" s="1039">
        <v>23</v>
      </c>
      <c r="AB32" s="1039"/>
      <c r="AC32" s="1039"/>
      <c r="AD32" s="1039"/>
      <c r="AE32" s="1040"/>
      <c r="AF32" s="1035">
        <v>330</v>
      </c>
      <c r="AG32" s="1036"/>
      <c r="AH32" s="1036"/>
      <c r="AI32" s="1036"/>
      <c r="AJ32" s="1037"/>
      <c r="AK32" s="980" t="s">
        <v>512</v>
      </c>
      <c r="AL32" s="971"/>
      <c r="AM32" s="971"/>
      <c r="AN32" s="971"/>
      <c r="AO32" s="971"/>
      <c r="AP32" s="971">
        <v>851</v>
      </c>
      <c r="AQ32" s="971"/>
      <c r="AR32" s="971"/>
      <c r="AS32" s="971"/>
      <c r="AT32" s="971"/>
      <c r="AU32" s="971">
        <v>73</v>
      </c>
      <c r="AV32" s="971"/>
      <c r="AW32" s="971"/>
      <c r="AX32" s="971"/>
      <c r="AY32" s="971"/>
      <c r="AZ32" s="1041" t="s">
        <v>512</v>
      </c>
      <c r="BA32" s="1041"/>
      <c r="BB32" s="1041"/>
      <c r="BC32" s="1041"/>
      <c r="BD32" s="1041"/>
      <c r="BE32" s="972" t="s">
        <v>576</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414</v>
      </c>
      <c r="C33" s="1031"/>
      <c r="D33" s="1031"/>
      <c r="E33" s="1031"/>
      <c r="F33" s="1031"/>
      <c r="G33" s="1031"/>
      <c r="H33" s="1031"/>
      <c r="I33" s="1031"/>
      <c r="J33" s="1031"/>
      <c r="K33" s="1031"/>
      <c r="L33" s="1031"/>
      <c r="M33" s="1031"/>
      <c r="N33" s="1031"/>
      <c r="O33" s="1031"/>
      <c r="P33" s="1032"/>
      <c r="Q33" s="1038">
        <v>162</v>
      </c>
      <c r="R33" s="1039"/>
      <c r="S33" s="1039"/>
      <c r="T33" s="1039"/>
      <c r="U33" s="1039"/>
      <c r="V33" s="1039">
        <v>160</v>
      </c>
      <c r="W33" s="1039"/>
      <c r="X33" s="1039"/>
      <c r="Y33" s="1039"/>
      <c r="Z33" s="1039"/>
      <c r="AA33" s="1039">
        <v>2</v>
      </c>
      <c r="AB33" s="1039"/>
      <c r="AC33" s="1039"/>
      <c r="AD33" s="1039"/>
      <c r="AE33" s="1040"/>
      <c r="AF33" s="1035">
        <v>2</v>
      </c>
      <c r="AG33" s="1036"/>
      <c r="AH33" s="1036"/>
      <c r="AI33" s="1036"/>
      <c r="AJ33" s="1037"/>
      <c r="AK33" s="980">
        <v>132</v>
      </c>
      <c r="AL33" s="971"/>
      <c r="AM33" s="971"/>
      <c r="AN33" s="971"/>
      <c r="AO33" s="971"/>
      <c r="AP33" s="971">
        <v>704</v>
      </c>
      <c r="AQ33" s="971"/>
      <c r="AR33" s="971"/>
      <c r="AS33" s="971"/>
      <c r="AT33" s="971"/>
      <c r="AU33" s="971">
        <v>635</v>
      </c>
      <c r="AV33" s="971"/>
      <c r="AW33" s="971"/>
      <c r="AX33" s="971"/>
      <c r="AY33" s="971"/>
      <c r="AZ33" s="1041" t="s">
        <v>512</v>
      </c>
      <c r="BA33" s="1041"/>
      <c r="BB33" s="1041"/>
      <c r="BC33" s="1041"/>
      <c r="BD33" s="1041"/>
      <c r="BE33" s="972" t="s">
        <v>577</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t="s">
        <v>415</v>
      </c>
      <c r="C34" s="1031"/>
      <c r="D34" s="1031"/>
      <c r="E34" s="1031"/>
      <c r="F34" s="1031"/>
      <c r="G34" s="1031"/>
      <c r="H34" s="1031"/>
      <c r="I34" s="1031"/>
      <c r="J34" s="1031"/>
      <c r="K34" s="1031"/>
      <c r="L34" s="1031"/>
      <c r="M34" s="1031"/>
      <c r="N34" s="1031"/>
      <c r="O34" s="1031"/>
      <c r="P34" s="1032"/>
      <c r="Q34" s="1038">
        <v>641</v>
      </c>
      <c r="R34" s="1039"/>
      <c r="S34" s="1039"/>
      <c r="T34" s="1039"/>
      <c r="U34" s="1039"/>
      <c r="V34" s="1039">
        <v>636</v>
      </c>
      <c r="W34" s="1039"/>
      <c r="X34" s="1039"/>
      <c r="Y34" s="1039"/>
      <c r="Z34" s="1039"/>
      <c r="AA34" s="1039">
        <v>5</v>
      </c>
      <c r="AB34" s="1039"/>
      <c r="AC34" s="1039"/>
      <c r="AD34" s="1039"/>
      <c r="AE34" s="1040"/>
      <c r="AF34" s="1035">
        <v>5</v>
      </c>
      <c r="AG34" s="1036"/>
      <c r="AH34" s="1036"/>
      <c r="AI34" s="1036"/>
      <c r="AJ34" s="1037"/>
      <c r="AK34" s="980">
        <v>222</v>
      </c>
      <c r="AL34" s="971"/>
      <c r="AM34" s="971"/>
      <c r="AN34" s="971"/>
      <c r="AO34" s="971"/>
      <c r="AP34" s="971">
        <v>2234</v>
      </c>
      <c r="AQ34" s="971"/>
      <c r="AR34" s="971"/>
      <c r="AS34" s="971"/>
      <c r="AT34" s="971"/>
      <c r="AU34" s="971">
        <v>1937</v>
      </c>
      <c r="AV34" s="971"/>
      <c r="AW34" s="971"/>
      <c r="AX34" s="971"/>
      <c r="AY34" s="971"/>
      <c r="AZ34" s="1041" t="s">
        <v>512</v>
      </c>
      <c r="BA34" s="1041"/>
      <c r="BB34" s="1041"/>
      <c r="BC34" s="1041"/>
      <c r="BD34" s="1041"/>
      <c r="BE34" s="972" t="s">
        <v>577</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622</v>
      </c>
      <c r="AG63" s="959"/>
      <c r="AH63" s="959"/>
      <c r="AI63" s="959"/>
      <c r="AJ63" s="1022"/>
      <c r="AK63" s="1023"/>
      <c r="AL63" s="963"/>
      <c r="AM63" s="963"/>
      <c r="AN63" s="963"/>
      <c r="AO63" s="963"/>
      <c r="AP63" s="959">
        <v>3789</v>
      </c>
      <c r="AQ63" s="959"/>
      <c r="AR63" s="959"/>
      <c r="AS63" s="959"/>
      <c r="AT63" s="959"/>
      <c r="AU63" s="959">
        <v>2645</v>
      </c>
      <c r="AV63" s="959"/>
      <c r="AW63" s="959"/>
      <c r="AX63" s="959"/>
      <c r="AY63" s="959"/>
      <c r="AZ63" s="1017"/>
      <c r="BA63" s="1017"/>
      <c r="BB63" s="1017"/>
      <c r="BC63" s="1017"/>
      <c r="BD63" s="1017"/>
      <c r="BE63" s="960"/>
      <c r="BF63" s="960"/>
      <c r="BG63" s="960"/>
      <c r="BH63" s="960"/>
      <c r="BI63" s="961"/>
      <c r="BJ63" s="1018" t="s">
        <v>184</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402</v>
      </c>
      <c r="W66" s="1002"/>
      <c r="X66" s="1002"/>
      <c r="Y66" s="1002"/>
      <c r="Z66" s="1003"/>
      <c r="AA66" s="1001" t="s">
        <v>403</v>
      </c>
      <c r="AB66" s="1002"/>
      <c r="AC66" s="1002"/>
      <c r="AD66" s="1002"/>
      <c r="AE66" s="1003"/>
      <c r="AF66" s="1007" t="s">
        <v>421</v>
      </c>
      <c r="AG66" s="1008"/>
      <c r="AH66" s="1008"/>
      <c r="AI66" s="1008"/>
      <c r="AJ66" s="1009"/>
      <c r="AK66" s="1001" t="s">
        <v>405</v>
      </c>
      <c r="AL66" s="996"/>
      <c r="AM66" s="996"/>
      <c r="AN66" s="996"/>
      <c r="AO66" s="997"/>
      <c r="AP66" s="1001" t="s">
        <v>422</v>
      </c>
      <c r="AQ66" s="1002"/>
      <c r="AR66" s="1002"/>
      <c r="AS66" s="1002"/>
      <c r="AT66" s="1003"/>
      <c r="AU66" s="1001" t="s">
        <v>423</v>
      </c>
      <c r="AV66" s="1002"/>
      <c r="AW66" s="1002"/>
      <c r="AX66" s="1002"/>
      <c r="AY66" s="1003"/>
      <c r="AZ66" s="1001" t="s">
        <v>384</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578</v>
      </c>
      <c r="C68" s="986"/>
      <c r="D68" s="986"/>
      <c r="E68" s="986"/>
      <c r="F68" s="986"/>
      <c r="G68" s="986"/>
      <c r="H68" s="986"/>
      <c r="I68" s="986"/>
      <c r="J68" s="986"/>
      <c r="K68" s="986"/>
      <c r="L68" s="986"/>
      <c r="M68" s="986"/>
      <c r="N68" s="986"/>
      <c r="O68" s="986"/>
      <c r="P68" s="987"/>
      <c r="Q68" s="988">
        <v>9550</v>
      </c>
      <c r="R68" s="982"/>
      <c r="S68" s="982"/>
      <c r="T68" s="982"/>
      <c r="U68" s="982"/>
      <c r="V68" s="982">
        <v>9491</v>
      </c>
      <c r="W68" s="982"/>
      <c r="X68" s="982"/>
      <c r="Y68" s="982"/>
      <c r="Z68" s="982"/>
      <c r="AA68" s="982">
        <v>59</v>
      </c>
      <c r="AB68" s="982"/>
      <c r="AC68" s="982"/>
      <c r="AD68" s="982"/>
      <c r="AE68" s="982"/>
      <c r="AF68" s="982">
        <v>59</v>
      </c>
      <c r="AG68" s="982"/>
      <c r="AH68" s="982"/>
      <c r="AI68" s="982"/>
      <c r="AJ68" s="982"/>
      <c r="AK68" s="982">
        <v>78</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580</v>
      </c>
      <c r="C69" s="975"/>
      <c r="D69" s="975"/>
      <c r="E69" s="975"/>
      <c r="F69" s="975"/>
      <c r="G69" s="975"/>
      <c r="H69" s="975"/>
      <c r="I69" s="975"/>
      <c r="J69" s="975"/>
      <c r="K69" s="975"/>
      <c r="L69" s="975"/>
      <c r="M69" s="975"/>
      <c r="N69" s="975"/>
      <c r="O69" s="975"/>
      <c r="P69" s="976"/>
      <c r="Q69" s="977">
        <v>92</v>
      </c>
      <c r="R69" s="971"/>
      <c r="S69" s="971"/>
      <c r="T69" s="971"/>
      <c r="U69" s="971"/>
      <c r="V69" s="971">
        <v>78</v>
      </c>
      <c r="W69" s="971"/>
      <c r="X69" s="971"/>
      <c r="Y69" s="971"/>
      <c r="Z69" s="971"/>
      <c r="AA69" s="971">
        <v>14</v>
      </c>
      <c r="AB69" s="971"/>
      <c r="AC69" s="971"/>
      <c r="AD69" s="971"/>
      <c r="AE69" s="971"/>
      <c r="AF69" s="971">
        <v>14</v>
      </c>
      <c r="AG69" s="971"/>
      <c r="AH69" s="971"/>
      <c r="AI69" s="971"/>
      <c r="AJ69" s="971"/>
      <c r="AK69" s="971">
        <v>20</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581</v>
      </c>
      <c r="C70" s="975"/>
      <c r="D70" s="975"/>
      <c r="E70" s="975"/>
      <c r="F70" s="975"/>
      <c r="G70" s="975"/>
      <c r="H70" s="975"/>
      <c r="I70" s="975"/>
      <c r="J70" s="975"/>
      <c r="K70" s="975"/>
      <c r="L70" s="975"/>
      <c r="M70" s="975"/>
      <c r="N70" s="975"/>
      <c r="O70" s="975"/>
      <c r="P70" s="976"/>
      <c r="Q70" s="977">
        <v>193</v>
      </c>
      <c r="R70" s="971"/>
      <c r="S70" s="971"/>
      <c r="T70" s="971"/>
      <c r="U70" s="971"/>
      <c r="V70" s="971">
        <v>184</v>
      </c>
      <c r="W70" s="971"/>
      <c r="X70" s="971"/>
      <c r="Y70" s="971"/>
      <c r="Z70" s="971"/>
      <c r="AA70" s="971">
        <v>9</v>
      </c>
      <c r="AB70" s="971"/>
      <c r="AC70" s="971"/>
      <c r="AD70" s="971"/>
      <c r="AE70" s="971"/>
      <c r="AF70" s="971">
        <v>9</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582</v>
      </c>
      <c r="C71" s="975"/>
      <c r="D71" s="975"/>
      <c r="E71" s="975"/>
      <c r="F71" s="975"/>
      <c r="G71" s="975"/>
      <c r="H71" s="975"/>
      <c r="I71" s="975"/>
      <c r="J71" s="975"/>
      <c r="K71" s="975"/>
      <c r="L71" s="975"/>
      <c r="M71" s="975"/>
      <c r="N71" s="975"/>
      <c r="O71" s="975"/>
      <c r="P71" s="976"/>
      <c r="Q71" s="977">
        <v>161734</v>
      </c>
      <c r="R71" s="971"/>
      <c r="S71" s="971"/>
      <c r="T71" s="971"/>
      <c r="U71" s="971"/>
      <c r="V71" s="971">
        <v>159557</v>
      </c>
      <c r="W71" s="971"/>
      <c r="X71" s="971"/>
      <c r="Y71" s="971"/>
      <c r="Z71" s="971"/>
      <c r="AA71" s="971">
        <v>2176</v>
      </c>
      <c r="AB71" s="971"/>
      <c r="AC71" s="971"/>
      <c r="AD71" s="971"/>
      <c r="AE71" s="971"/>
      <c r="AF71" s="971">
        <v>2176</v>
      </c>
      <c r="AG71" s="971"/>
      <c r="AH71" s="971"/>
      <c r="AI71" s="971"/>
      <c r="AJ71" s="971"/>
      <c r="AK71" s="971" t="s">
        <v>579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583</v>
      </c>
      <c r="C72" s="975"/>
      <c r="D72" s="975"/>
      <c r="E72" s="975"/>
      <c r="F72" s="975"/>
      <c r="G72" s="975"/>
      <c r="H72" s="975"/>
      <c r="I72" s="975"/>
      <c r="J72" s="975"/>
      <c r="K72" s="975"/>
      <c r="L72" s="975"/>
      <c r="M72" s="975"/>
      <c r="N72" s="975"/>
      <c r="O72" s="975"/>
      <c r="P72" s="976"/>
      <c r="Q72" s="977">
        <v>130</v>
      </c>
      <c r="R72" s="971"/>
      <c r="S72" s="971"/>
      <c r="T72" s="971"/>
      <c r="U72" s="971"/>
      <c r="V72" s="971">
        <v>129</v>
      </c>
      <c r="W72" s="971"/>
      <c r="X72" s="971"/>
      <c r="Y72" s="971"/>
      <c r="Z72" s="971"/>
      <c r="AA72" s="971">
        <v>0</v>
      </c>
      <c r="AB72" s="971"/>
      <c r="AC72" s="971"/>
      <c r="AD72" s="971"/>
      <c r="AE72" s="971"/>
      <c r="AF72" s="971">
        <v>0</v>
      </c>
      <c r="AG72" s="971"/>
      <c r="AH72" s="971"/>
      <c r="AI72" s="971"/>
      <c r="AJ72" s="971"/>
      <c r="AK72" s="971" t="s">
        <v>579</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584</v>
      </c>
      <c r="C73" s="975"/>
      <c r="D73" s="975"/>
      <c r="E73" s="975"/>
      <c r="F73" s="975"/>
      <c r="G73" s="975"/>
      <c r="H73" s="975"/>
      <c r="I73" s="975"/>
      <c r="J73" s="975"/>
      <c r="K73" s="975"/>
      <c r="L73" s="975"/>
      <c r="M73" s="975"/>
      <c r="N73" s="975"/>
      <c r="O73" s="975"/>
      <c r="P73" s="976"/>
      <c r="Q73" s="977">
        <v>3213</v>
      </c>
      <c r="R73" s="971"/>
      <c r="S73" s="971"/>
      <c r="T73" s="971"/>
      <c r="U73" s="971"/>
      <c r="V73" s="971">
        <v>3050</v>
      </c>
      <c r="W73" s="971"/>
      <c r="X73" s="971"/>
      <c r="Y73" s="971"/>
      <c r="Z73" s="971"/>
      <c r="AA73" s="971">
        <v>163</v>
      </c>
      <c r="AB73" s="971"/>
      <c r="AC73" s="971"/>
      <c r="AD73" s="971"/>
      <c r="AE73" s="971"/>
      <c r="AF73" s="971">
        <v>18</v>
      </c>
      <c r="AG73" s="971"/>
      <c r="AH73" s="971"/>
      <c r="AI73" s="971"/>
      <c r="AJ73" s="971"/>
      <c r="AK73" s="971" t="s">
        <v>579</v>
      </c>
      <c r="AL73" s="971"/>
      <c r="AM73" s="971"/>
      <c r="AN73" s="971"/>
      <c r="AO73" s="971"/>
      <c r="AP73" s="971">
        <v>7</v>
      </c>
      <c r="AQ73" s="971"/>
      <c r="AR73" s="971"/>
      <c r="AS73" s="971"/>
      <c r="AT73" s="971"/>
      <c r="AU73" s="971">
        <v>7</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2337</v>
      </c>
      <c r="AG88" s="959"/>
      <c r="AH88" s="959"/>
      <c r="AI88" s="959"/>
      <c r="AJ88" s="959"/>
      <c r="AK88" s="963"/>
      <c r="AL88" s="963"/>
      <c r="AM88" s="963"/>
      <c r="AN88" s="963"/>
      <c r="AO88" s="963"/>
      <c r="AP88" s="959">
        <v>7</v>
      </c>
      <c r="AQ88" s="959"/>
      <c r="AR88" s="959"/>
      <c r="AS88" s="959"/>
      <c r="AT88" s="959"/>
      <c r="AU88" s="959">
        <v>7</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26" customFormat="1" ht="26.25" customHeight="1" x14ac:dyDescent="0.15">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615204</v>
      </c>
      <c r="AB110" s="889"/>
      <c r="AC110" s="889"/>
      <c r="AD110" s="889"/>
      <c r="AE110" s="890"/>
      <c r="AF110" s="891">
        <v>650906</v>
      </c>
      <c r="AG110" s="889"/>
      <c r="AH110" s="889"/>
      <c r="AI110" s="889"/>
      <c r="AJ110" s="890"/>
      <c r="AK110" s="891">
        <v>724432</v>
      </c>
      <c r="AL110" s="889"/>
      <c r="AM110" s="889"/>
      <c r="AN110" s="889"/>
      <c r="AO110" s="890"/>
      <c r="AP110" s="892">
        <v>16.100000000000001</v>
      </c>
      <c r="AQ110" s="893"/>
      <c r="AR110" s="893"/>
      <c r="AS110" s="893"/>
      <c r="AT110" s="894"/>
      <c r="AU110" s="930" t="s">
        <v>75</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9894133</v>
      </c>
      <c r="BR110" s="842"/>
      <c r="BS110" s="842"/>
      <c r="BT110" s="842"/>
      <c r="BU110" s="842"/>
      <c r="BV110" s="842">
        <v>10803867</v>
      </c>
      <c r="BW110" s="842"/>
      <c r="BX110" s="842"/>
      <c r="BY110" s="842"/>
      <c r="BZ110" s="842"/>
      <c r="CA110" s="842">
        <v>12221986</v>
      </c>
      <c r="CB110" s="842"/>
      <c r="CC110" s="842"/>
      <c r="CD110" s="842"/>
      <c r="CE110" s="842"/>
      <c r="CF110" s="866">
        <v>272.39999999999998</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184</v>
      </c>
      <c r="DH110" s="842"/>
      <c r="DI110" s="842"/>
      <c r="DJ110" s="842"/>
      <c r="DK110" s="842"/>
      <c r="DL110" s="842" t="s">
        <v>184</v>
      </c>
      <c r="DM110" s="842"/>
      <c r="DN110" s="842"/>
      <c r="DO110" s="842"/>
      <c r="DP110" s="842"/>
      <c r="DQ110" s="842" t="s">
        <v>184</v>
      </c>
      <c r="DR110" s="842"/>
      <c r="DS110" s="842"/>
      <c r="DT110" s="842"/>
      <c r="DU110" s="842"/>
      <c r="DV110" s="843" t="s">
        <v>184</v>
      </c>
      <c r="DW110" s="843"/>
      <c r="DX110" s="843"/>
      <c r="DY110" s="843"/>
      <c r="DZ110" s="844"/>
    </row>
    <row r="111" spans="1:131" s="226"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442</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7" t="s">
        <v>443</v>
      </c>
      <c r="BA111" s="752"/>
      <c r="BB111" s="752"/>
      <c r="BC111" s="752"/>
      <c r="BD111" s="752"/>
      <c r="BE111" s="752"/>
      <c r="BF111" s="752"/>
      <c r="BG111" s="752"/>
      <c r="BH111" s="752"/>
      <c r="BI111" s="752"/>
      <c r="BJ111" s="752"/>
      <c r="BK111" s="752"/>
      <c r="BL111" s="752"/>
      <c r="BM111" s="752"/>
      <c r="BN111" s="752"/>
      <c r="BO111" s="752"/>
      <c r="BP111" s="753"/>
      <c r="BQ111" s="789" t="s">
        <v>398</v>
      </c>
      <c r="BR111" s="790"/>
      <c r="BS111" s="790"/>
      <c r="BT111" s="790"/>
      <c r="BU111" s="790"/>
      <c r="BV111" s="790" t="s">
        <v>398</v>
      </c>
      <c r="BW111" s="790"/>
      <c r="BX111" s="790"/>
      <c r="BY111" s="790"/>
      <c r="BZ111" s="790"/>
      <c r="CA111" s="790" t="s">
        <v>398</v>
      </c>
      <c r="CB111" s="790"/>
      <c r="CC111" s="790"/>
      <c r="CD111" s="790"/>
      <c r="CE111" s="790"/>
      <c r="CF111" s="875" t="s">
        <v>398</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398</v>
      </c>
      <c r="DH111" s="790"/>
      <c r="DI111" s="790"/>
      <c r="DJ111" s="790"/>
      <c r="DK111" s="790"/>
      <c r="DL111" s="790" t="s">
        <v>398</v>
      </c>
      <c r="DM111" s="790"/>
      <c r="DN111" s="790"/>
      <c r="DO111" s="790"/>
      <c r="DP111" s="790"/>
      <c r="DQ111" s="790" t="s">
        <v>442</v>
      </c>
      <c r="DR111" s="790"/>
      <c r="DS111" s="790"/>
      <c r="DT111" s="790"/>
      <c r="DU111" s="790"/>
      <c r="DV111" s="796" t="s">
        <v>398</v>
      </c>
      <c r="DW111" s="796"/>
      <c r="DX111" s="796"/>
      <c r="DY111" s="796"/>
      <c r="DZ111" s="797"/>
    </row>
    <row r="112" spans="1:131" s="226"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184</v>
      </c>
      <c r="AB112" s="780"/>
      <c r="AC112" s="780"/>
      <c r="AD112" s="780"/>
      <c r="AE112" s="781"/>
      <c r="AF112" s="782" t="s">
        <v>184</v>
      </c>
      <c r="AG112" s="780"/>
      <c r="AH112" s="780"/>
      <c r="AI112" s="780"/>
      <c r="AJ112" s="781"/>
      <c r="AK112" s="782" t="s">
        <v>184</v>
      </c>
      <c r="AL112" s="780"/>
      <c r="AM112" s="780"/>
      <c r="AN112" s="780"/>
      <c r="AO112" s="781"/>
      <c r="AP112" s="824" t="s">
        <v>184</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2873208</v>
      </c>
      <c r="BR112" s="790"/>
      <c r="BS112" s="790"/>
      <c r="BT112" s="790"/>
      <c r="BU112" s="790"/>
      <c r="BV112" s="790">
        <v>2666534</v>
      </c>
      <c r="BW112" s="790"/>
      <c r="BX112" s="790"/>
      <c r="BY112" s="790"/>
      <c r="BZ112" s="790"/>
      <c r="CA112" s="790">
        <v>2645314</v>
      </c>
      <c r="CB112" s="790"/>
      <c r="CC112" s="790"/>
      <c r="CD112" s="790"/>
      <c r="CE112" s="790"/>
      <c r="CF112" s="875">
        <v>59</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184</v>
      </c>
      <c r="DH112" s="790"/>
      <c r="DI112" s="790"/>
      <c r="DJ112" s="790"/>
      <c r="DK112" s="790"/>
      <c r="DL112" s="790" t="s">
        <v>184</v>
      </c>
      <c r="DM112" s="790"/>
      <c r="DN112" s="790"/>
      <c r="DO112" s="790"/>
      <c r="DP112" s="790"/>
      <c r="DQ112" s="790" t="s">
        <v>184</v>
      </c>
      <c r="DR112" s="790"/>
      <c r="DS112" s="790"/>
      <c r="DT112" s="790"/>
      <c r="DU112" s="790"/>
      <c r="DV112" s="796" t="s">
        <v>184</v>
      </c>
      <c r="DW112" s="796"/>
      <c r="DX112" s="796"/>
      <c r="DY112" s="796"/>
      <c r="DZ112" s="797"/>
    </row>
    <row r="113" spans="1:130" s="226"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200840</v>
      </c>
      <c r="AB113" s="919"/>
      <c r="AC113" s="919"/>
      <c r="AD113" s="919"/>
      <c r="AE113" s="920"/>
      <c r="AF113" s="921">
        <v>215387</v>
      </c>
      <c r="AG113" s="919"/>
      <c r="AH113" s="919"/>
      <c r="AI113" s="919"/>
      <c r="AJ113" s="920"/>
      <c r="AK113" s="921">
        <v>235365</v>
      </c>
      <c r="AL113" s="919"/>
      <c r="AM113" s="919"/>
      <c r="AN113" s="919"/>
      <c r="AO113" s="920"/>
      <c r="AP113" s="922">
        <v>5.2</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14816</v>
      </c>
      <c r="BR113" s="790"/>
      <c r="BS113" s="790"/>
      <c r="BT113" s="790"/>
      <c r="BU113" s="790"/>
      <c r="BV113" s="790">
        <v>10966</v>
      </c>
      <c r="BW113" s="790"/>
      <c r="BX113" s="790"/>
      <c r="BY113" s="790"/>
      <c r="BZ113" s="790"/>
      <c r="CA113" s="790">
        <v>7061</v>
      </c>
      <c r="CB113" s="790"/>
      <c r="CC113" s="790"/>
      <c r="CD113" s="790"/>
      <c r="CE113" s="790"/>
      <c r="CF113" s="875">
        <v>0.2</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184</v>
      </c>
      <c r="DH113" s="780"/>
      <c r="DI113" s="780"/>
      <c r="DJ113" s="780"/>
      <c r="DK113" s="781"/>
      <c r="DL113" s="782" t="s">
        <v>184</v>
      </c>
      <c r="DM113" s="780"/>
      <c r="DN113" s="780"/>
      <c r="DO113" s="780"/>
      <c r="DP113" s="781"/>
      <c r="DQ113" s="782" t="s">
        <v>184</v>
      </c>
      <c r="DR113" s="780"/>
      <c r="DS113" s="780"/>
      <c r="DT113" s="780"/>
      <c r="DU113" s="781"/>
      <c r="DV113" s="824" t="s">
        <v>184</v>
      </c>
      <c r="DW113" s="825"/>
      <c r="DX113" s="825"/>
      <c r="DY113" s="825"/>
      <c r="DZ113" s="826"/>
    </row>
    <row r="114" spans="1:130" s="226"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4038</v>
      </c>
      <c r="AB114" s="780"/>
      <c r="AC114" s="780"/>
      <c r="AD114" s="780"/>
      <c r="AE114" s="781"/>
      <c r="AF114" s="782">
        <v>4038</v>
      </c>
      <c r="AG114" s="780"/>
      <c r="AH114" s="780"/>
      <c r="AI114" s="780"/>
      <c r="AJ114" s="781"/>
      <c r="AK114" s="782">
        <v>4038</v>
      </c>
      <c r="AL114" s="780"/>
      <c r="AM114" s="780"/>
      <c r="AN114" s="780"/>
      <c r="AO114" s="781"/>
      <c r="AP114" s="824">
        <v>0.1</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685674</v>
      </c>
      <c r="BR114" s="790"/>
      <c r="BS114" s="790"/>
      <c r="BT114" s="790"/>
      <c r="BU114" s="790"/>
      <c r="BV114" s="790">
        <v>649425</v>
      </c>
      <c r="BW114" s="790"/>
      <c r="BX114" s="790"/>
      <c r="BY114" s="790"/>
      <c r="BZ114" s="790"/>
      <c r="CA114" s="790">
        <v>577147</v>
      </c>
      <c r="CB114" s="790"/>
      <c r="CC114" s="790"/>
      <c r="CD114" s="790"/>
      <c r="CE114" s="790"/>
      <c r="CF114" s="875">
        <v>12.9</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184</v>
      </c>
      <c r="DH114" s="780"/>
      <c r="DI114" s="780"/>
      <c r="DJ114" s="780"/>
      <c r="DK114" s="781"/>
      <c r="DL114" s="782" t="s">
        <v>184</v>
      </c>
      <c r="DM114" s="780"/>
      <c r="DN114" s="780"/>
      <c r="DO114" s="780"/>
      <c r="DP114" s="781"/>
      <c r="DQ114" s="782" t="s">
        <v>184</v>
      </c>
      <c r="DR114" s="780"/>
      <c r="DS114" s="780"/>
      <c r="DT114" s="780"/>
      <c r="DU114" s="781"/>
      <c r="DV114" s="824" t="s">
        <v>184</v>
      </c>
      <c r="DW114" s="825"/>
      <c r="DX114" s="825"/>
      <c r="DY114" s="825"/>
      <c r="DZ114" s="826"/>
    </row>
    <row r="115" spans="1:130" s="226"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713</v>
      </c>
      <c r="AB115" s="919"/>
      <c r="AC115" s="919"/>
      <c r="AD115" s="919"/>
      <c r="AE115" s="920"/>
      <c r="AF115" s="921">
        <v>63</v>
      </c>
      <c r="AG115" s="919"/>
      <c r="AH115" s="919"/>
      <c r="AI115" s="919"/>
      <c r="AJ115" s="920"/>
      <c r="AK115" s="921">
        <v>2826</v>
      </c>
      <c r="AL115" s="919"/>
      <c r="AM115" s="919"/>
      <c r="AN115" s="919"/>
      <c r="AO115" s="920"/>
      <c r="AP115" s="922">
        <v>0.1</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184</v>
      </c>
      <c r="BR115" s="790"/>
      <c r="BS115" s="790"/>
      <c r="BT115" s="790"/>
      <c r="BU115" s="790"/>
      <c r="BV115" s="790" t="s">
        <v>184</v>
      </c>
      <c r="BW115" s="790"/>
      <c r="BX115" s="790"/>
      <c r="BY115" s="790"/>
      <c r="BZ115" s="790"/>
      <c r="CA115" s="790" t="s">
        <v>184</v>
      </c>
      <c r="CB115" s="790"/>
      <c r="CC115" s="790"/>
      <c r="CD115" s="790"/>
      <c r="CE115" s="790"/>
      <c r="CF115" s="875" t="s">
        <v>184</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184</v>
      </c>
      <c r="DH115" s="780"/>
      <c r="DI115" s="780"/>
      <c r="DJ115" s="780"/>
      <c r="DK115" s="781"/>
      <c r="DL115" s="782" t="s">
        <v>184</v>
      </c>
      <c r="DM115" s="780"/>
      <c r="DN115" s="780"/>
      <c r="DO115" s="780"/>
      <c r="DP115" s="781"/>
      <c r="DQ115" s="782" t="s">
        <v>184</v>
      </c>
      <c r="DR115" s="780"/>
      <c r="DS115" s="780"/>
      <c r="DT115" s="780"/>
      <c r="DU115" s="781"/>
      <c r="DV115" s="824" t="s">
        <v>184</v>
      </c>
      <c r="DW115" s="825"/>
      <c r="DX115" s="825"/>
      <c r="DY115" s="825"/>
      <c r="DZ115" s="826"/>
    </row>
    <row r="116" spans="1:130" s="226"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184</v>
      </c>
      <c r="AB116" s="780"/>
      <c r="AC116" s="780"/>
      <c r="AD116" s="780"/>
      <c r="AE116" s="781"/>
      <c r="AF116" s="782" t="s">
        <v>184</v>
      </c>
      <c r="AG116" s="780"/>
      <c r="AH116" s="780"/>
      <c r="AI116" s="780"/>
      <c r="AJ116" s="781"/>
      <c r="AK116" s="782" t="s">
        <v>184</v>
      </c>
      <c r="AL116" s="780"/>
      <c r="AM116" s="780"/>
      <c r="AN116" s="780"/>
      <c r="AO116" s="781"/>
      <c r="AP116" s="824" t="s">
        <v>184</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184</v>
      </c>
      <c r="BR116" s="790"/>
      <c r="BS116" s="790"/>
      <c r="BT116" s="790"/>
      <c r="BU116" s="790"/>
      <c r="BV116" s="790" t="s">
        <v>184</v>
      </c>
      <c r="BW116" s="790"/>
      <c r="BX116" s="790"/>
      <c r="BY116" s="790"/>
      <c r="BZ116" s="790"/>
      <c r="CA116" s="790" t="s">
        <v>184</v>
      </c>
      <c r="CB116" s="790"/>
      <c r="CC116" s="790"/>
      <c r="CD116" s="790"/>
      <c r="CE116" s="790"/>
      <c r="CF116" s="875" t="s">
        <v>184</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184</v>
      </c>
      <c r="DH116" s="780"/>
      <c r="DI116" s="780"/>
      <c r="DJ116" s="780"/>
      <c r="DK116" s="781"/>
      <c r="DL116" s="782" t="s">
        <v>184</v>
      </c>
      <c r="DM116" s="780"/>
      <c r="DN116" s="780"/>
      <c r="DO116" s="780"/>
      <c r="DP116" s="781"/>
      <c r="DQ116" s="782" t="s">
        <v>184</v>
      </c>
      <c r="DR116" s="780"/>
      <c r="DS116" s="780"/>
      <c r="DT116" s="780"/>
      <c r="DU116" s="781"/>
      <c r="DV116" s="824" t="s">
        <v>184</v>
      </c>
      <c r="DW116" s="825"/>
      <c r="DX116" s="825"/>
      <c r="DY116" s="825"/>
      <c r="DZ116" s="826"/>
    </row>
    <row r="117" spans="1:130" s="226"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820795</v>
      </c>
      <c r="AB117" s="903"/>
      <c r="AC117" s="903"/>
      <c r="AD117" s="903"/>
      <c r="AE117" s="904"/>
      <c r="AF117" s="905">
        <v>870394</v>
      </c>
      <c r="AG117" s="903"/>
      <c r="AH117" s="903"/>
      <c r="AI117" s="903"/>
      <c r="AJ117" s="904"/>
      <c r="AK117" s="905">
        <v>966661</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184</v>
      </c>
      <c r="BR117" s="790"/>
      <c r="BS117" s="790"/>
      <c r="BT117" s="790"/>
      <c r="BU117" s="790"/>
      <c r="BV117" s="790" t="s">
        <v>184</v>
      </c>
      <c r="BW117" s="790"/>
      <c r="BX117" s="790"/>
      <c r="BY117" s="790"/>
      <c r="BZ117" s="790"/>
      <c r="CA117" s="790" t="s">
        <v>184</v>
      </c>
      <c r="CB117" s="790"/>
      <c r="CC117" s="790"/>
      <c r="CD117" s="790"/>
      <c r="CE117" s="790"/>
      <c r="CF117" s="875" t="s">
        <v>184</v>
      </c>
      <c r="CG117" s="876"/>
      <c r="CH117" s="876"/>
      <c r="CI117" s="876"/>
      <c r="CJ117" s="876"/>
      <c r="CK117" s="927"/>
      <c r="CL117" s="821"/>
      <c r="CM117" s="817"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184</v>
      </c>
      <c r="DH117" s="780"/>
      <c r="DI117" s="780"/>
      <c r="DJ117" s="780"/>
      <c r="DK117" s="781"/>
      <c r="DL117" s="782" t="s">
        <v>184</v>
      </c>
      <c r="DM117" s="780"/>
      <c r="DN117" s="780"/>
      <c r="DO117" s="780"/>
      <c r="DP117" s="781"/>
      <c r="DQ117" s="782" t="s">
        <v>184</v>
      </c>
      <c r="DR117" s="780"/>
      <c r="DS117" s="780"/>
      <c r="DT117" s="780"/>
      <c r="DU117" s="781"/>
      <c r="DV117" s="824" t="s">
        <v>184</v>
      </c>
      <c r="DW117" s="825"/>
      <c r="DX117" s="825"/>
      <c r="DY117" s="825"/>
      <c r="DZ117" s="826"/>
    </row>
    <row r="118" spans="1:130" s="226"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184</v>
      </c>
      <c r="BR118" s="845"/>
      <c r="BS118" s="845"/>
      <c r="BT118" s="845"/>
      <c r="BU118" s="845"/>
      <c r="BV118" s="845" t="s">
        <v>184</v>
      </c>
      <c r="BW118" s="845"/>
      <c r="BX118" s="845"/>
      <c r="BY118" s="845"/>
      <c r="BZ118" s="845"/>
      <c r="CA118" s="845" t="s">
        <v>184</v>
      </c>
      <c r="CB118" s="845"/>
      <c r="CC118" s="845"/>
      <c r="CD118" s="845"/>
      <c r="CE118" s="845"/>
      <c r="CF118" s="875" t="s">
        <v>184</v>
      </c>
      <c r="CG118" s="876"/>
      <c r="CH118" s="876"/>
      <c r="CI118" s="876"/>
      <c r="CJ118" s="876"/>
      <c r="CK118" s="927"/>
      <c r="CL118" s="821"/>
      <c r="CM118" s="817"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184</v>
      </c>
      <c r="DH118" s="780"/>
      <c r="DI118" s="780"/>
      <c r="DJ118" s="780"/>
      <c r="DK118" s="781"/>
      <c r="DL118" s="782" t="s">
        <v>184</v>
      </c>
      <c r="DM118" s="780"/>
      <c r="DN118" s="780"/>
      <c r="DO118" s="780"/>
      <c r="DP118" s="781"/>
      <c r="DQ118" s="782" t="s">
        <v>184</v>
      </c>
      <c r="DR118" s="780"/>
      <c r="DS118" s="780"/>
      <c r="DT118" s="780"/>
      <c r="DU118" s="781"/>
      <c r="DV118" s="824" t="s">
        <v>184</v>
      </c>
      <c r="DW118" s="825"/>
      <c r="DX118" s="825"/>
      <c r="DY118" s="825"/>
      <c r="DZ118" s="826"/>
    </row>
    <row r="119" spans="1:130" s="226" customFormat="1" ht="26.25" customHeight="1" x14ac:dyDescent="0.15">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184</v>
      </c>
      <c r="AB119" s="889"/>
      <c r="AC119" s="889"/>
      <c r="AD119" s="889"/>
      <c r="AE119" s="890"/>
      <c r="AF119" s="891" t="s">
        <v>184</v>
      </c>
      <c r="AG119" s="889"/>
      <c r="AH119" s="889"/>
      <c r="AI119" s="889"/>
      <c r="AJ119" s="890"/>
      <c r="AK119" s="891" t="s">
        <v>184</v>
      </c>
      <c r="AL119" s="889"/>
      <c r="AM119" s="889"/>
      <c r="AN119" s="889"/>
      <c r="AO119" s="890"/>
      <c r="AP119" s="892" t="s">
        <v>184</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466</v>
      </c>
      <c r="BP119" s="878"/>
      <c r="BQ119" s="879">
        <v>13467831</v>
      </c>
      <c r="BR119" s="845"/>
      <c r="BS119" s="845"/>
      <c r="BT119" s="845"/>
      <c r="BU119" s="845"/>
      <c r="BV119" s="845">
        <v>14130792</v>
      </c>
      <c r="BW119" s="845"/>
      <c r="BX119" s="845"/>
      <c r="BY119" s="845"/>
      <c r="BZ119" s="845"/>
      <c r="CA119" s="845">
        <v>15451508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184</v>
      </c>
      <c r="DH119" s="764"/>
      <c r="DI119" s="764"/>
      <c r="DJ119" s="764"/>
      <c r="DK119" s="765"/>
      <c r="DL119" s="766" t="s">
        <v>184</v>
      </c>
      <c r="DM119" s="764"/>
      <c r="DN119" s="764"/>
      <c r="DO119" s="764"/>
      <c r="DP119" s="765"/>
      <c r="DQ119" s="766" t="s">
        <v>184</v>
      </c>
      <c r="DR119" s="764"/>
      <c r="DS119" s="764"/>
      <c r="DT119" s="764"/>
      <c r="DU119" s="765"/>
      <c r="DV119" s="848" t="s">
        <v>184</v>
      </c>
      <c r="DW119" s="849"/>
      <c r="DX119" s="849"/>
      <c r="DY119" s="849"/>
      <c r="DZ119" s="850"/>
    </row>
    <row r="120" spans="1:130" s="226" customFormat="1" ht="26.25" customHeight="1" x14ac:dyDescent="0.15">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184</v>
      </c>
      <c r="AB120" s="780"/>
      <c r="AC120" s="780"/>
      <c r="AD120" s="780"/>
      <c r="AE120" s="781"/>
      <c r="AF120" s="782" t="s">
        <v>184</v>
      </c>
      <c r="AG120" s="780"/>
      <c r="AH120" s="780"/>
      <c r="AI120" s="780"/>
      <c r="AJ120" s="781"/>
      <c r="AK120" s="782" t="s">
        <v>184</v>
      </c>
      <c r="AL120" s="780"/>
      <c r="AM120" s="780"/>
      <c r="AN120" s="780"/>
      <c r="AO120" s="781"/>
      <c r="AP120" s="824" t="s">
        <v>184</v>
      </c>
      <c r="AQ120" s="825"/>
      <c r="AR120" s="825"/>
      <c r="AS120" s="825"/>
      <c r="AT120" s="826"/>
      <c r="AU120" s="880" t="s">
        <v>468</v>
      </c>
      <c r="AV120" s="881"/>
      <c r="AW120" s="881"/>
      <c r="AX120" s="881"/>
      <c r="AY120" s="882"/>
      <c r="AZ120" s="860" t="s">
        <v>469</v>
      </c>
      <c r="BA120" s="810"/>
      <c r="BB120" s="810"/>
      <c r="BC120" s="810"/>
      <c r="BD120" s="810"/>
      <c r="BE120" s="810"/>
      <c r="BF120" s="810"/>
      <c r="BG120" s="810"/>
      <c r="BH120" s="810"/>
      <c r="BI120" s="810"/>
      <c r="BJ120" s="810"/>
      <c r="BK120" s="810"/>
      <c r="BL120" s="810"/>
      <c r="BM120" s="810"/>
      <c r="BN120" s="810"/>
      <c r="BO120" s="810"/>
      <c r="BP120" s="811"/>
      <c r="BQ120" s="861">
        <v>6081981</v>
      </c>
      <c r="BR120" s="842"/>
      <c r="BS120" s="842"/>
      <c r="BT120" s="842"/>
      <c r="BU120" s="842"/>
      <c r="BV120" s="842">
        <v>6572099</v>
      </c>
      <c r="BW120" s="842"/>
      <c r="BX120" s="842"/>
      <c r="BY120" s="842"/>
      <c r="BZ120" s="842"/>
      <c r="CA120" s="842">
        <v>9296281</v>
      </c>
      <c r="CB120" s="842"/>
      <c r="CC120" s="842"/>
      <c r="CD120" s="842"/>
      <c r="CE120" s="842"/>
      <c r="CF120" s="866">
        <v>207.2</v>
      </c>
      <c r="CG120" s="867"/>
      <c r="CH120" s="867"/>
      <c r="CI120" s="867"/>
      <c r="CJ120" s="867"/>
      <c r="CK120" s="868" t="s">
        <v>470</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2007294</v>
      </c>
      <c r="DH120" s="842"/>
      <c r="DI120" s="842"/>
      <c r="DJ120" s="842"/>
      <c r="DK120" s="842"/>
      <c r="DL120" s="842">
        <v>1884904</v>
      </c>
      <c r="DM120" s="842"/>
      <c r="DN120" s="842"/>
      <c r="DO120" s="842"/>
      <c r="DP120" s="842"/>
      <c r="DQ120" s="842">
        <v>1936699</v>
      </c>
      <c r="DR120" s="842"/>
      <c r="DS120" s="842"/>
      <c r="DT120" s="842"/>
      <c r="DU120" s="842"/>
      <c r="DV120" s="843">
        <v>43.2</v>
      </c>
      <c r="DW120" s="843"/>
      <c r="DX120" s="843"/>
      <c r="DY120" s="843"/>
      <c r="DZ120" s="844"/>
    </row>
    <row r="121" spans="1:130" s="226"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184</v>
      </c>
      <c r="AB121" s="780"/>
      <c r="AC121" s="780"/>
      <c r="AD121" s="780"/>
      <c r="AE121" s="781"/>
      <c r="AF121" s="782" t="s">
        <v>184</v>
      </c>
      <c r="AG121" s="780"/>
      <c r="AH121" s="780"/>
      <c r="AI121" s="780"/>
      <c r="AJ121" s="781"/>
      <c r="AK121" s="782" t="s">
        <v>184</v>
      </c>
      <c r="AL121" s="780"/>
      <c r="AM121" s="780"/>
      <c r="AN121" s="780"/>
      <c r="AO121" s="781"/>
      <c r="AP121" s="824" t="s">
        <v>184</v>
      </c>
      <c r="AQ121" s="825"/>
      <c r="AR121" s="825"/>
      <c r="AS121" s="825"/>
      <c r="AT121" s="826"/>
      <c r="AU121" s="883"/>
      <c r="AV121" s="884"/>
      <c r="AW121" s="884"/>
      <c r="AX121" s="884"/>
      <c r="AY121" s="885"/>
      <c r="AZ121" s="817" t="s">
        <v>472</v>
      </c>
      <c r="BA121" s="752"/>
      <c r="BB121" s="752"/>
      <c r="BC121" s="752"/>
      <c r="BD121" s="752"/>
      <c r="BE121" s="752"/>
      <c r="BF121" s="752"/>
      <c r="BG121" s="752"/>
      <c r="BH121" s="752"/>
      <c r="BI121" s="752"/>
      <c r="BJ121" s="752"/>
      <c r="BK121" s="752"/>
      <c r="BL121" s="752"/>
      <c r="BM121" s="752"/>
      <c r="BN121" s="752"/>
      <c r="BO121" s="752"/>
      <c r="BP121" s="753"/>
      <c r="BQ121" s="789">
        <v>373782</v>
      </c>
      <c r="BR121" s="790"/>
      <c r="BS121" s="790"/>
      <c r="BT121" s="790"/>
      <c r="BU121" s="790"/>
      <c r="BV121" s="790">
        <v>374970</v>
      </c>
      <c r="BW121" s="790"/>
      <c r="BX121" s="790"/>
      <c r="BY121" s="790"/>
      <c r="BZ121" s="790"/>
      <c r="CA121" s="790">
        <v>454735</v>
      </c>
      <c r="CB121" s="790"/>
      <c r="CC121" s="790"/>
      <c r="CD121" s="790"/>
      <c r="CE121" s="790"/>
      <c r="CF121" s="875">
        <v>10.1</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789">
        <v>784728</v>
      </c>
      <c r="DH121" s="790"/>
      <c r="DI121" s="790"/>
      <c r="DJ121" s="790"/>
      <c r="DK121" s="790"/>
      <c r="DL121" s="790">
        <v>706782</v>
      </c>
      <c r="DM121" s="790"/>
      <c r="DN121" s="790"/>
      <c r="DO121" s="790"/>
      <c r="DP121" s="790"/>
      <c r="DQ121" s="790">
        <v>635420</v>
      </c>
      <c r="DR121" s="790"/>
      <c r="DS121" s="790"/>
      <c r="DT121" s="790"/>
      <c r="DU121" s="790"/>
      <c r="DV121" s="796">
        <v>14.2</v>
      </c>
      <c r="DW121" s="796"/>
      <c r="DX121" s="796"/>
      <c r="DY121" s="796"/>
      <c r="DZ121" s="797"/>
    </row>
    <row r="122" spans="1:130" s="226" customFormat="1" ht="26.25" customHeight="1" x14ac:dyDescent="0.15">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184</v>
      </c>
      <c r="AB122" s="780"/>
      <c r="AC122" s="780"/>
      <c r="AD122" s="780"/>
      <c r="AE122" s="781"/>
      <c r="AF122" s="782" t="s">
        <v>184</v>
      </c>
      <c r="AG122" s="780"/>
      <c r="AH122" s="780"/>
      <c r="AI122" s="780"/>
      <c r="AJ122" s="781"/>
      <c r="AK122" s="782" t="s">
        <v>184</v>
      </c>
      <c r="AL122" s="780"/>
      <c r="AM122" s="780"/>
      <c r="AN122" s="780"/>
      <c r="AO122" s="781"/>
      <c r="AP122" s="824" t="s">
        <v>184</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8019860</v>
      </c>
      <c r="BR122" s="845"/>
      <c r="BS122" s="845"/>
      <c r="BT122" s="845"/>
      <c r="BU122" s="845"/>
      <c r="BV122" s="845">
        <v>8031945</v>
      </c>
      <c r="BW122" s="845"/>
      <c r="BX122" s="845"/>
      <c r="BY122" s="845"/>
      <c r="BZ122" s="845"/>
      <c r="CA122" s="845">
        <v>8262816</v>
      </c>
      <c r="CB122" s="845"/>
      <c r="CC122" s="845"/>
      <c r="CD122" s="845"/>
      <c r="CE122" s="845"/>
      <c r="CF122" s="846">
        <v>184.2</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789">
        <v>81186</v>
      </c>
      <c r="DH122" s="790"/>
      <c r="DI122" s="790"/>
      <c r="DJ122" s="790"/>
      <c r="DK122" s="790"/>
      <c r="DL122" s="790">
        <v>74848</v>
      </c>
      <c r="DM122" s="790"/>
      <c r="DN122" s="790"/>
      <c r="DO122" s="790"/>
      <c r="DP122" s="790"/>
      <c r="DQ122" s="790">
        <v>73195</v>
      </c>
      <c r="DR122" s="790"/>
      <c r="DS122" s="790"/>
      <c r="DT122" s="790"/>
      <c r="DU122" s="790"/>
      <c r="DV122" s="796">
        <v>1.6</v>
      </c>
      <c r="DW122" s="796"/>
      <c r="DX122" s="796"/>
      <c r="DY122" s="796"/>
      <c r="DZ122" s="797"/>
    </row>
    <row r="123" spans="1:130" s="226" customFormat="1" ht="26.25" customHeight="1" x14ac:dyDescent="0.15">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184</v>
      </c>
      <c r="AB123" s="780"/>
      <c r="AC123" s="780"/>
      <c r="AD123" s="780"/>
      <c r="AE123" s="781"/>
      <c r="AF123" s="782" t="s">
        <v>184</v>
      </c>
      <c r="AG123" s="780"/>
      <c r="AH123" s="780"/>
      <c r="AI123" s="780"/>
      <c r="AJ123" s="781"/>
      <c r="AK123" s="782" t="s">
        <v>184</v>
      </c>
      <c r="AL123" s="780"/>
      <c r="AM123" s="780"/>
      <c r="AN123" s="780"/>
      <c r="AO123" s="781"/>
      <c r="AP123" s="824" t="s">
        <v>184</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475</v>
      </c>
      <c r="BP123" s="878"/>
      <c r="BQ123" s="832">
        <v>14475623</v>
      </c>
      <c r="BR123" s="833"/>
      <c r="BS123" s="833"/>
      <c r="BT123" s="833"/>
      <c r="BU123" s="833"/>
      <c r="BV123" s="833">
        <v>14979014</v>
      </c>
      <c r="BW123" s="833"/>
      <c r="BX123" s="833"/>
      <c r="BY123" s="833"/>
      <c r="BZ123" s="833"/>
      <c r="CA123" s="833">
        <v>18013832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26" customFormat="1" ht="26.25" customHeight="1" thickBot="1" x14ac:dyDescent="0.2">
      <c r="A124" s="820"/>
      <c r="B124" s="821"/>
      <c r="C124" s="817"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184</v>
      </c>
      <c r="AB124" s="780"/>
      <c r="AC124" s="780"/>
      <c r="AD124" s="780"/>
      <c r="AE124" s="781"/>
      <c r="AF124" s="782" t="s">
        <v>184</v>
      </c>
      <c r="AG124" s="780"/>
      <c r="AH124" s="780"/>
      <c r="AI124" s="780"/>
      <c r="AJ124" s="781"/>
      <c r="AK124" s="782" t="s">
        <v>184</v>
      </c>
      <c r="AL124" s="780"/>
      <c r="AM124" s="780"/>
      <c r="AN124" s="780"/>
      <c r="AO124" s="781"/>
      <c r="AP124" s="824" t="s">
        <v>184</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184</v>
      </c>
      <c r="BR124" s="831"/>
      <c r="BS124" s="831"/>
      <c r="BT124" s="831"/>
      <c r="BU124" s="831"/>
      <c r="BV124" s="831" t="s">
        <v>184</v>
      </c>
      <c r="BW124" s="831"/>
      <c r="BX124" s="831"/>
      <c r="BY124" s="831"/>
      <c r="BZ124" s="831"/>
      <c r="CA124" s="831" t="s">
        <v>184</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184</v>
      </c>
      <c r="DH124" s="764"/>
      <c r="DI124" s="764"/>
      <c r="DJ124" s="764"/>
      <c r="DK124" s="765"/>
      <c r="DL124" s="766" t="s">
        <v>184</v>
      </c>
      <c r="DM124" s="764"/>
      <c r="DN124" s="764"/>
      <c r="DO124" s="764"/>
      <c r="DP124" s="765"/>
      <c r="DQ124" s="766" t="s">
        <v>184</v>
      </c>
      <c r="DR124" s="764"/>
      <c r="DS124" s="764"/>
      <c r="DT124" s="764"/>
      <c r="DU124" s="765"/>
      <c r="DV124" s="848" t="s">
        <v>184</v>
      </c>
      <c r="DW124" s="849"/>
      <c r="DX124" s="849"/>
      <c r="DY124" s="849"/>
      <c r="DZ124" s="850"/>
    </row>
    <row r="125" spans="1:130" s="226" customFormat="1" ht="26.25" customHeight="1" x14ac:dyDescent="0.15">
      <c r="A125" s="820"/>
      <c r="B125" s="821"/>
      <c r="C125" s="817"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184</v>
      </c>
      <c r="AB125" s="780"/>
      <c r="AC125" s="780"/>
      <c r="AD125" s="780"/>
      <c r="AE125" s="781"/>
      <c r="AF125" s="782" t="s">
        <v>184</v>
      </c>
      <c r="AG125" s="780"/>
      <c r="AH125" s="780"/>
      <c r="AI125" s="780"/>
      <c r="AJ125" s="781"/>
      <c r="AK125" s="782" t="s">
        <v>184</v>
      </c>
      <c r="AL125" s="780"/>
      <c r="AM125" s="780"/>
      <c r="AN125" s="780"/>
      <c r="AO125" s="781"/>
      <c r="AP125" s="824" t="s">
        <v>184</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478</v>
      </c>
      <c r="CL125" s="852"/>
      <c r="CM125" s="852"/>
      <c r="CN125" s="852"/>
      <c r="CO125" s="853"/>
      <c r="CP125" s="860" t="s">
        <v>479</v>
      </c>
      <c r="CQ125" s="810"/>
      <c r="CR125" s="810"/>
      <c r="CS125" s="810"/>
      <c r="CT125" s="810"/>
      <c r="CU125" s="810"/>
      <c r="CV125" s="810"/>
      <c r="CW125" s="810"/>
      <c r="CX125" s="810"/>
      <c r="CY125" s="810"/>
      <c r="CZ125" s="810"/>
      <c r="DA125" s="810"/>
      <c r="DB125" s="810"/>
      <c r="DC125" s="810"/>
      <c r="DD125" s="810"/>
      <c r="DE125" s="810"/>
      <c r="DF125" s="811"/>
      <c r="DG125" s="861" t="s">
        <v>184</v>
      </c>
      <c r="DH125" s="842"/>
      <c r="DI125" s="842"/>
      <c r="DJ125" s="842"/>
      <c r="DK125" s="842"/>
      <c r="DL125" s="842" t="s">
        <v>184</v>
      </c>
      <c r="DM125" s="842"/>
      <c r="DN125" s="842"/>
      <c r="DO125" s="842"/>
      <c r="DP125" s="842"/>
      <c r="DQ125" s="842" t="s">
        <v>184</v>
      </c>
      <c r="DR125" s="842"/>
      <c r="DS125" s="842"/>
      <c r="DT125" s="842"/>
      <c r="DU125" s="842"/>
      <c r="DV125" s="843" t="s">
        <v>184</v>
      </c>
      <c r="DW125" s="843"/>
      <c r="DX125" s="843"/>
      <c r="DY125" s="843"/>
      <c r="DZ125" s="844"/>
    </row>
    <row r="126" spans="1:130" s="226" customFormat="1" ht="26.25" customHeight="1" thickBot="1" x14ac:dyDescent="0.2">
      <c r="A126" s="820"/>
      <c r="B126" s="821"/>
      <c r="C126" s="817"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184</v>
      </c>
      <c r="AB126" s="780"/>
      <c r="AC126" s="780"/>
      <c r="AD126" s="780"/>
      <c r="AE126" s="781"/>
      <c r="AF126" s="782" t="s">
        <v>184</v>
      </c>
      <c r="AG126" s="780"/>
      <c r="AH126" s="780"/>
      <c r="AI126" s="780"/>
      <c r="AJ126" s="781"/>
      <c r="AK126" s="782" t="s">
        <v>184</v>
      </c>
      <c r="AL126" s="780"/>
      <c r="AM126" s="780"/>
      <c r="AN126" s="780"/>
      <c r="AO126" s="781"/>
      <c r="AP126" s="824" t="s">
        <v>184</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480</v>
      </c>
      <c r="CQ126" s="752"/>
      <c r="CR126" s="752"/>
      <c r="CS126" s="752"/>
      <c r="CT126" s="752"/>
      <c r="CU126" s="752"/>
      <c r="CV126" s="752"/>
      <c r="CW126" s="752"/>
      <c r="CX126" s="752"/>
      <c r="CY126" s="752"/>
      <c r="CZ126" s="752"/>
      <c r="DA126" s="752"/>
      <c r="DB126" s="752"/>
      <c r="DC126" s="752"/>
      <c r="DD126" s="752"/>
      <c r="DE126" s="752"/>
      <c r="DF126" s="753"/>
      <c r="DG126" s="789" t="s">
        <v>184</v>
      </c>
      <c r="DH126" s="790"/>
      <c r="DI126" s="790"/>
      <c r="DJ126" s="790"/>
      <c r="DK126" s="790"/>
      <c r="DL126" s="790" t="s">
        <v>184</v>
      </c>
      <c r="DM126" s="790"/>
      <c r="DN126" s="790"/>
      <c r="DO126" s="790"/>
      <c r="DP126" s="790"/>
      <c r="DQ126" s="790" t="s">
        <v>184</v>
      </c>
      <c r="DR126" s="790"/>
      <c r="DS126" s="790"/>
      <c r="DT126" s="790"/>
      <c r="DU126" s="790"/>
      <c r="DV126" s="796" t="s">
        <v>184</v>
      </c>
      <c r="DW126" s="796"/>
      <c r="DX126" s="796"/>
      <c r="DY126" s="796"/>
      <c r="DZ126" s="797"/>
    </row>
    <row r="127" spans="1:130" s="226"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713</v>
      </c>
      <c r="AB127" s="780"/>
      <c r="AC127" s="780"/>
      <c r="AD127" s="780"/>
      <c r="AE127" s="781"/>
      <c r="AF127" s="782">
        <v>63</v>
      </c>
      <c r="AG127" s="780"/>
      <c r="AH127" s="780"/>
      <c r="AI127" s="780"/>
      <c r="AJ127" s="781"/>
      <c r="AK127" s="782">
        <v>2826</v>
      </c>
      <c r="AL127" s="780"/>
      <c r="AM127" s="780"/>
      <c r="AN127" s="780"/>
      <c r="AO127" s="781"/>
      <c r="AP127" s="824">
        <v>0.1</v>
      </c>
      <c r="AQ127" s="825"/>
      <c r="AR127" s="825"/>
      <c r="AS127" s="825"/>
      <c r="AT127" s="826"/>
      <c r="AU127" s="228"/>
      <c r="AV127" s="228"/>
      <c r="AW127" s="228"/>
      <c r="AX127" s="841" t="s">
        <v>482</v>
      </c>
      <c r="AY127" s="814"/>
      <c r="AZ127" s="814"/>
      <c r="BA127" s="814"/>
      <c r="BB127" s="814"/>
      <c r="BC127" s="814"/>
      <c r="BD127" s="814"/>
      <c r="BE127" s="815"/>
      <c r="BF127" s="813" t="s">
        <v>483</v>
      </c>
      <c r="BG127" s="814"/>
      <c r="BH127" s="814"/>
      <c r="BI127" s="814"/>
      <c r="BJ127" s="814"/>
      <c r="BK127" s="814"/>
      <c r="BL127" s="815"/>
      <c r="BM127" s="813" t="s">
        <v>484</v>
      </c>
      <c r="BN127" s="814"/>
      <c r="BO127" s="814"/>
      <c r="BP127" s="814"/>
      <c r="BQ127" s="814"/>
      <c r="BR127" s="814"/>
      <c r="BS127" s="815"/>
      <c r="BT127" s="813" t="s">
        <v>485</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486</v>
      </c>
      <c r="CQ127" s="752"/>
      <c r="CR127" s="752"/>
      <c r="CS127" s="752"/>
      <c r="CT127" s="752"/>
      <c r="CU127" s="752"/>
      <c r="CV127" s="752"/>
      <c r="CW127" s="752"/>
      <c r="CX127" s="752"/>
      <c r="CY127" s="752"/>
      <c r="CZ127" s="752"/>
      <c r="DA127" s="752"/>
      <c r="DB127" s="752"/>
      <c r="DC127" s="752"/>
      <c r="DD127" s="752"/>
      <c r="DE127" s="752"/>
      <c r="DF127" s="753"/>
      <c r="DG127" s="789" t="s">
        <v>184</v>
      </c>
      <c r="DH127" s="790"/>
      <c r="DI127" s="790"/>
      <c r="DJ127" s="790"/>
      <c r="DK127" s="790"/>
      <c r="DL127" s="790" t="s">
        <v>184</v>
      </c>
      <c r="DM127" s="790"/>
      <c r="DN127" s="790"/>
      <c r="DO127" s="790"/>
      <c r="DP127" s="790"/>
      <c r="DQ127" s="790" t="s">
        <v>184</v>
      </c>
      <c r="DR127" s="790"/>
      <c r="DS127" s="790"/>
      <c r="DT127" s="790"/>
      <c r="DU127" s="790"/>
      <c r="DV127" s="796" t="s">
        <v>184</v>
      </c>
      <c r="DW127" s="796"/>
      <c r="DX127" s="796"/>
      <c r="DY127" s="796"/>
      <c r="DZ127" s="797"/>
    </row>
    <row r="128" spans="1:130" s="226" customFormat="1" ht="26.25" customHeight="1" thickBot="1" x14ac:dyDescent="0.2">
      <c r="A128" s="798" t="s">
        <v>487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488</v>
      </c>
      <c r="X128" s="800"/>
      <c r="Y128" s="800"/>
      <c r="Z128" s="801"/>
      <c r="AA128" s="802">
        <v>36592</v>
      </c>
      <c r="AB128" s="803"/>
      <c r="AC128" s="803"/>
      <c r="AD128" s="803"/>
      <c r="AE128" s="804"/>
      <c r="AF128" s="805">
        <v>18860</v>
      </c>
      <c r="AG128" s="803"/>
      <c r="AH128" s="803"/>
      <c r="AI128" s="803"/>
      <c r="AJ128" s="804"/>
      <c r="AK128" s="805">
        <v>23697</v>
      </c>
      <c r="AL128" s="803"/>
      <c r="AM128" s="803"/>
      <c r="AN128" s="803"/>
      <c r="AO128" s="804"/>
      <c r="AP128" s="806"/>
      <c r="AQ128" s="807"/>
      <c r="AR128" s="807"/>
      <c r="AS128" s="807"/>
      <c r="AT128" s="808"/>
      <c r="AU128" s="228"/>
      <c r="AV128" s="228"/>
      <c r="AW128" s="228"/>
      <c r="AX128" s="809" t="s">
        <v>489</v>
      </c>
      <c r="AY128" s="810"/>
      <c r="AZ128" s="810"/>
      <c r="BA128" s="810"/>
      <c r="BB128" s="810"/>
      <c r="BC128" s="810"/>
      <c r="BD128" s="810"/>
      <c r="BE128" s="811"/>
      <c r="BF128" s="786" t="s">
        <v>184</v>
      </c>
      <c r="BG128" s="787"/>
      <c r="BH128" s="787"/>
      <c r="BI128" s="787"/>
      <c r="BJ128" s="787"/>
      <c r="BK128" s="787"/>
      <c r="BL128" s="812"/>
      <c r="BM128" s="786">
        <v>14.79</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490</v>
      </c>
      <c r="CQ128" s="730"/>
      <c r="CR128" s="730"/>
      <c r="CS128" s="730"/>
      <c r="CT128" s="730"/>
      <c r="CU128" s="730"/>
      <c r="CV128" s="730"/>
      <c r="CW128" s="730"/>
      <c r="CX128" s="730"/>
      <c r="CY128" s="730"/>
      <c r="CZ128" s="730"/>
      <c r="DA128" s="730"/>
      <c r="DB128" s="730"/>
      <c r="DC128" s="730"/>
      <c r="DD128" s="730"/>
      <c r="DE128" s="730"/>
      <c r="DF128" s="731"/>
      <c r="DG128" s="792" t="s">
        <v>184</v>
      </c>
      <c r="DH128" s="793"/>
      <c r="DI128" s="793"/>
      <c r="DJ128" s="793"/>
      <c r="DK128" s="793"/>
      <c r="DL128" s="793" t="s">
        <v>184</v>
      </c>
      <c r="DM128" s="793"/>
      <c r="DN128" s="793"/>
      <c r="DO128" s="793"/>
      <c r="DP128" s="793"/>
      <c r="DQ128" s="793" t="s">
        <v>184</v>
      </c>
      <c r="DR128" s="793"/>
      <c r="DS128" s="793"/>
      <c r="DT128" s="793"/>
      <c r="DU128" s="793"/>
      <c r="DV128" s="794" t="s">
        <v>184</v>
      </c>
      <c r="DW128" s="794"/>
      <c r="DX128" s="794"/>
      <c r="DY128" s="794"/>
      <c r="DZ128" s="795"/>
    </row>
    <row r="129" spans="1:131" s="226"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4930043</v>
      </c>
      <c r="AB129" s="780"/>
      <c r="AC129" s="780"/>
      <c r="AD129" s="780"/>
      <c r="AE129" s="781"/>
      <c r="AF129" s="782">
        <v>5253112</v>
      </c>
      <c r="AG129" s="780"/>
      <c r="AH129" s="780"/>
      <c r="AI129" s="780"/>
      <c r="AJ129" s="781"/>
      <c r="AK129" s="782">
        <v>5333691</v>
      </c>
      <c r="AL129" s="780"/>
      <c r="AM129" s="780"/>
      <c r="AN129" s="780"/>
      <c r="AO129" s="781"/>
      <c r="AP129" s="783"/>
      <c r="AQ129" s="784"/>
      <c r="AR129" s="784"/>
      <c r="AS129" s="784"/>
      <c r="AT129" s="785"/>
      <c r="AU129" s="229"/>
      <c r="AV129" s="229"/>
      <c r="AW129" s="229"/>
      <c r="AX129" s="751" t="s">
        <v>492</v>
      </c>
      <c r="AY129" s="752"/>
      <c r="AZ129" s="752"/>
      <c r="BA129" s="752"/>
      <c r="BB129" s="752"/>
      <c r="BC129" s="752"/>
      <c r="BD129" s="752"/>
      <c r="BE129" s="753"/>
      <c r="BF129" s="770" t="s">
        <v>184</v>
      </c>
      <c r="BG129" s="771"/>
      <c r="BH129" s="771"/>
      <c r="BI129" s="771"/>
      <c r="BJ129" s="771"/>
      <c r="BK129" s="771"/>
      <c r="BL129" s="772"/>
      <c r="BM129" s="770">
        <v>19.79</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581737</v>
      </c>
      <c r="AB130" s="780"/>
      <c r="AC130" s="780"/>
      <c r="AD130" s="780"/>
      <c r="AE130" s="781"/>
      <c r="AF130" s="782">
        <v>603863</v>
      </c>
      <c r="AG130" s="780"/>
      <c r="AH130" s="780"/>
      <c r="AI130" s="780"/>
      <c r="AJ130" s="781"/>
      <c r="AK130" s="782">
        <v>847704</v>
      </c>
      <c r="AL130" s="780"/>
      <c r="AM130" s="780"/>
      <c r="AN130" s="780"/>
      <c r="AO130" s="781"/>
      <c r="AP130" s="783"/>
      <c r="AQ130" s="784"/>
      <c r="AR130" s="784"/>
      <c r="AS130" s="784"/>
      <c r="AT130" s="785"/>
      <c r="AU130" s="229"/>
      <c r="AV130" s="229"/>
      <c r="AW130" s="229"/>
      <c r="AX130" s="751" t="s">
        <v>495</v>
      </c>
      <c r="AY130" s="752"/>
      <c r="AZ130" s="752"/>
      <c r="BA130" s="752"/>
      <c r="BB130" s="752"/>
      <c r="BC130" s="752"/>
      <c r="BD130" s="752"/>
      <c r="BE130" s="753"/>
      <c r="BF130" s="754">
        <v>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4348306</v>
      </c>
      <c r="AB131" s="764"/>
      <c r="AC131" s="764"/>
      <c r="AD131" s="764"/>
      <c r="AE131" s="765"/>
      <c r="AF131" s="766">
        <v>4649249</v>
      </c>
      <c r="AG131" s="764"/>
      <c r="AH131" s="764"/>
      <c r="AI131" s="764"/>
      <c r="AJ131" s="765"/>
      <c r="AK131" s="766">
        <v>4485987</v>
      </c>
      <c r="AL131" s="764"/>
      <c r="AM131" s="764"/>
      <c r="AN131" s="764"/>
      <c r="AO131" s="765"/>
      <c r="AP131" s="767"/>
      <c r="AQ131" s="768"/>
      <c r="AR131" s="768"/>
      <c r="AS131" s="768"/>
      <c r="AT131" s="769"/>
      <c r="AU131" s="229"/>
      <c r="AV131" s="229"/>
      <c r="AW131" s="229"/>
      <c r="AX131" s="729" t="s">
        <v>497</v>
      </c>
      <c r="AY131" s="730"/>
      <c r="AZ131" s="730"/>
      <c r="BA131" s="730"/>
      <c r="BB131" s="730"/>
      <c r="BC131" s="730"/>
      <c r="BD131" s="730"/>
      <c r="BE131" s="731"/>
      <c r="BF131" s="732" t="s">
        <v>184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4.6562040480000002</v>
      </c>
      <c r="AB132" s="745"/>
      <c r="AC132" s="745"/>
      <c r="AD132" s="745"/>
      <c r="AE132" s="746"/>
      <c r="AF132" s="747">
        <v>5.3271184229999999</v>
      </c>
      <c r="AG132" s="745"/>
      <c r="AH132" s="745"/>
      <c r="AI132" s="745"/>
      <c r="AJ132" s="746"/>
      <c r="AK132" s="747">
        <v>2.1235014720000001</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6.1</v>
      </c>
      <c r="AB133" s="724"/>
      <c r="AC133" s="724"/>
      <c r="AD133" s="724"/>
      <c r="AE133" s="725"/>
      <c r="AF133" s="723">
        <v>5.4</v>
      </c>
      <c r="AG133" s="724"/>
      <c r="AH133" s="724"/>
      <c r="AI133" s="724"/>
      <c r="AJ133" s="725"/>
      <c r="AK133" s="723">
        <v>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rdvaO1M7xMeKz+loLl4YihKx9tdui2mrU2qCVpdm8Qg6wOebHpIS+/VBHPtlJI9b7dcUunxmqrZjwZ6bk25dA==" saltValue="g/51h+jy2W31tk+mJQ5d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JwBgP4p29QnMc77oPOl5o7rRSiKy7Psg8Fx4FY46gtvYb9+MXobhYTnqkE50PTruWx4igK8Gh3AyrWrT5few==" saltValue="IXRYF94KqLuZiCK4mee9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yebyIPc2XCi7zCrbPcQxxSw1r68EmrHLT081VP8ugVqvwvb4SdAx2EE7PebfWtiCRReirz5h7PnEaZ3WnG0YQ==" saltValue="9bt5EJS0QBfm7pimeB7i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509</v>
      </c>
      <c r="AL9" s="1131"/>
      <c r="AM9" s="1131"/>
      <c r="AN9" s="1132"/>
      <c r="AO9" s="277">
        <v>1623090</v>
      </c>
      <c r="AP9" s="277">
        <v>112045</v>
      </c>
      <c r="AQ9" s="278">
        <v>104296</v>
      </c>
      <c r="AR9" s="279">
        <v>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510</v>
      </c>
      <c r="AL10" s="1131"/>
      <c r="AM10" s="1131"/>
      <c r="AN10" s="1132"/>
      <c r="AO10" s="280">
        <v>302697</v>
      </c>
      <c r="AP10" s="280">
        <v>20896</v>
      </c>
      <c r="AQ10" s="281">
        <v>16614</v>
      </c>
      <c r="AR10" s="282">
        <v>25.8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511</v>
      </c>
      <c r="AL11" s="1131"/>
      <c r="AM11" s="1131"/>
      <c r="AN11" s="1132"/>
      <c r="AO11" s="280" t="s">
        <v>512</v>
      </c>
      <c r="AP11" s="280" t="s">
        <v>512</v>
      </c>
      <c r="AQ11" s="281">
        <v>799</v>
      </c>
      <c r="AR11" s="282" t="s">
        <v>512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513</v>
      </c>
      <c r="AL12" s="1131"/>
      <c r="AM12" s="1131"/>
      <c r="AN12" s="1132"/>
      <c r="AO12" s="280" t="s">
        <v>512</v>
      </c>
      <c r="AP12" s="280" t="s">
        <v>512</v>
      </c>
      <c r="AQ12" s="281" t="s">
        <v>512</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514</v>
      </c>
      <c r="AL13" s="1131"/>
      <c r="AM13" s="1131"/>
      <c r="AN13" s="1132"/>
      <c r="AO13" s="280">
        <v>97311</v>
      </c>
      <c r="AP13" s="280">
        <v>6718</v>
      </c>
      <c r="AQ13" s="281">
        <v>4504</v>
      </c>
      <c r="AR13" s="282">
        <v>49.2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515</v>
      </c>
      <c r="AL14" s="1131"/>
      <c r="AM14" s="1131"/>
      <c r="AN14" s="1132"/>
      <c r="AO14" s="280">
        <v>45476</v>
      </c>
      <c r="AP14" s="280">
        <v>3139</v>
      </c>
      <c r="AQ14" s="281">
        <v>2125</v>
      </c>
      <c r="AR14" s="282">
        <v>47.7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516</v>
      </c>
      <c r="AL15" s="1134"/>
      <c r="AM15" s="1134"/>
      <c r="AN15" s="1135"/>
      <c r="AO15" s="280">
        <v>-133272</v>
      </c>
      <c r="AP15" s="280">
        <v>-9200</v>
      </c>
      <c r="AQ15" s="281">
        <v>-7352</v>
      </c>
      <c r="AR15" s="282">
        <v>25.1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192</v>
      </c>
      <c r="AL16" s="1134"/>
      <c r="AM16" s="1134"/>
      <c r="AN16" s="1135"/>
      <c r="AO16" s="280">
        <v>1935302</v>
      </c>
      <c r="AP16" s="280">
        <v>133598</v>
      </c>
      <c r="AQ16" s="281">
        <v>120986</v>
      </c>
      <c r="AR16" s="282">
        <v>10.4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521</v>
      </c>
      <c r="AL21" s="1137"/>
      <c r="AM21" s="1137"/>
      <c r="AN21" s="1138"/>
      <c r="AO21" s="293">
        <v>12.7</v>
      </c>
      <c r="AP21" s="294">
        <v>10.56</v>
      </c>
      <c r="AQ21" s="295">
        <v>2.14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522</v>
      </c>
      <c r="AL22" s="1137"/>
      <c r="AM22" s="1137"/>
      <c r="AN22" s="1138"/>
      <c r="AO22" s="298">
        <v>97.7</v>
      </c>
      <c r="AP22" s="299">
        <v>96.8</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526</v>
      </c>
      <c r="AL32" s="1121"/>
      <c r="AM32" s="1121"/>
      <c r="AN32" s="1122"/>
      <c r="AO32" s="308">
        <v>724432</v>
      </c>
      <c r="AP32" s="308">
        <v>50009</v>
      </c>
      <c r="AQ32" s="309">
        <v>60627</v>
      </c>
      <c r="AR32" s="310">
        <v>-17.5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527</v>
      </c>
      <c r="AL33" s="1121"/>
      <c r="AM33" s="1121"/>
      <c r="AN33" s="1122"/>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528</v>
      </c>
      <c r="AL34" s="1121"/>
      <c r="AM34" s="1121"/>
      <c r="AN34" s="1122"/>
      <c r="AO34" s="308" t="s">
        <v>512</v>
      </c>
      <c r="AP34" s="308" t="s">
        <v>512</v>
      </c>
      <c r="AQ34" s="309" t="s">
        <v>512</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529</v>
      </c>
      <c r="AL35" s="1121"/>
      <c r="AM35" s="1121"/>
      <c r="AN35" s="1122"/>
      <c r="AO35" s="308">
        <v>235365</v>
      </c>
      <c r="AP35" s="308">
        <v>16248</v>
      </c>
      <c r="AQ35" s="309">
        <v>21887</v>
      </c>
      <c r="AR35" s="310">
        <v>-25.8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530</v>
      </c>
      <c r="AL36" s="1121"/>
      <c r="AM36" s="1121"/>
      <c r="AN36" s="1122"/>
      <c r="AO36" s="308">
        <v>4038</v>
      </c>
      <c r="AP36" s="308">
        <v>279</v>
      </c>
      <c r="AQ36" s="309">
        <v>5351</v>
      </c>
      <c r="AR36" s="310">
        <v>-94.8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531</v>
      </c>
      <c r="AL37" s="1121"/>
      <c r="AM37" s="1121"/>
      <c r="AN37" s="1122"/>
      <c r="AO37" s="308">
        <v>2826</v>
      </c>
      <c r="AP37" s="308">
        <v>195</v>
      </c>
      <c r="AQ37" s="309">
        <v>569</v>
      </c>
      <c r="AR37" s="310">
        <v>-65.7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532</v>
      </c>
      <c r="AL38" s="1124"/>
      <c r="AM38" s="1124"/>
      <c r="AN38" s="1125"/>
      <c r="AO38" s="311" t="s">
        <v>512</v>
      </c>
      <c r="AP38" s="311" t="s">
        <v>512</v>
      </c>
      <c r="AQ38" s="312">
        <v>12</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533</v>
      </c>
      <c r="AL39" s="1124"/>
      <c r="AM39" s="1124"/>
      <c r="AN39" s="1125"/>
      <c r="AO39" s="308">
        <v>-23697</v>
      </c>
      <c r="AP39" s="308">
        <v>-1636</v>
      </c>
      <c r="AQ39" s="309">
        <v>-1532</v>
      </c>
      <c r="AR39" s="310">
        <v>6.8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534</v>
      </c>
      <c r="AL40" s="1121"/>
      <c r="AM40" s="1121"/>
      <c r="AN40" s="1122"/>
      <c r="AO40" s="308">
        <v>-847704</v>
      </c>
      <c r="AP40" s="308">
        <v>-58519</v>
      </c>
      <c r="AQ40" s="309">
        <v>-57744</v>
      </c>
      <c r="AR40" s="310">
        <v>1.3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306</v>
      </c>
      <c r="AL41" s="1127"/>
      <c r="AM41" s="1127"/>
      <c r="AN41" s="1128"/>
      <c r="AO41" s="308">
        <v>95260</v>
      </c>
      <c r="AP41" s="308">
        <v>6576</v>
      </c>
      <c r="AQ41" s="309">
        <v>29170</v>
      </c>
      <c r="AR41" s="310">
        <v>-77.5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504</v>
      </c>
      <c r="AN49" s="1115" t="s">
        <v>538</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15309850</v>
      </c>
      <c r="AN51" s="330">
        <v>977328</v>
      </c>
      <c r="AO51" s="331">
        <v>1.5</v>
      </c>
      <c r="AP51" s="332">
        <v>96462</v>
      </c>
      <c r="AQ51" s="333">
        <v>-2.5</v>
      </c>
      <c r="AR51" s="334">
        <v>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666352</v>
      </c>
      <c r="AN52" s="338">
        <v>42538</v>
      </c>
      <c r="AO52" s="339">
        <v>-34.200000000000003</v>
      </c>
      <c r="AP52" s="340">
        <v>39886</v>
      </c>
      <c r="AQ52" s="341">
        <v>-8.8000000000000007</v>
      </c>
      <c r="AR52" s="342">
        <v>-25.4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6562607</v>
      </c>
      <c r="AN53" s="330">
        <v>428089</v>
      </c>
      <c r="AO53" s="331">
        <v>-56.2</v>
      </c>
      <c r="AP53" s="332">
        <v>83103</v>
      </c>
      <c r="AQ53" s="333">
        <v>-13.8</v>
      </c>
      <c r="AR53" s="334">
        <v>-42.4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576808</v>
      </c>
      <c r="AN54" s="338">
        <v>37626</v>
      </c>
      <c r="AO54" s="339">
        <v>-11.5</v>
      </c>
      <c r="AP54" s="340">
        <v>41378</v>
      </c>
      <c r="AQ54" s="341">
        <v>3.7</v>
      </c>
      <c r="AR54" s="342">
        <v>-15.2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2110620</v>
      </c>
      <c r="AN55" s="330">
        <v>140027</v>
      </c>
      <c r="AO55" s="331">
        <v>-67.3</v>
      </c>
      <c r="AP55" s="332">
        <v>94796</v>
      </c>
      <c r="AQ55" s="333">
        <v>14.1</v>
      </c>
      <c r="AR55" s="334">
        <v>-81.400000000000006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797813</v>
      </c>
      <c r="AN56" s="338">
        <v>52930</v>
      </c>
      <c r="AO56" s="339">
        <v>40.700000000000003</v>
      </c>
      <c r="AP56" s="340">
        <v>55781</v>
      </c>
      <c r="AQ56" s="341">
        <v>34.799999999999997</v>
      </c>
      <c r="AR56" s="342">
        <v>5.9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2320214</v>
      </c>
      <c r="AN57" s="330">
        <v>156687</v>
      </c>
      <c r="AO57" s="331">
        <v>11.9</v>
      </c>
      <c r="AP57" s="332">
        <v>85942</v>
      </c>
      <c r="AQ57" s="333">
        <v>-9.3000000000000007</v>
      </c>
      <c r="AR57" s="334">
        <v>21.2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1316591</v>
      </c>
      <c r="AN58" s="338">
        <v>88911</v>
      </c>
      <c r="AO58" s="339">
        <v>68</v>
      </c>
      <c r="AP58" s="340">
        <v>48630</v>
      </c>
      <c r="AQ58" s="341">
        <v>-12.8</v>
      </c>
      <c r="AR58" s="342">
        <v>80.8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2886275</v>
      </c>
      <c r="AN59" s="330">
        <v>199246</v>
      </c>
      <c r="AO59" s="331">
        <v>27.2</v>
      </c>
      <c r="AP59" s="332">
        <v>95007</v>
      </c>
      <c r="AQ59" s="333">
        <v>10.5</v>
      </c>
      <c r="AR59" s="334">
        <v>16.7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1462517</v>
      </c>
      <c r="AN60" s="338">
        <v>100961</v>
      </c>
      <c r="AO60" s="339">
        <v>13.6</v>
      </c>
      <c r="AP60" s="340">
        <v>48509</v>
      </c>
      <c r="AQ60" s="341">
        <v>-0.2</v>
      </c>
      <c r="AR60" s="342">
        <v>13.8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5837913</v>
      </c>
      <c r="AN61" s="345">
        <v>380275</v>
      </c>
      <c r="AO61" s="346">
        <v>-16.600000000000001</v>
      </c>
      <c r="AP61" s="347">
        <v>91062</v>
      </c>
      <c r="AQ61" s="348">
        <v>-0.2</v>
      </c>
      <c r="AR61" s="334">
        <v>-16.399999999999999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964016</v>
      </c>
      <c r="AN62" s="338">
        <v>64593</v>
      </c>
      <c r="AO62" s="339">
        <v>15.3</v>
      </c>
      <c r="AP62" s="340">
        <v>46837</v>
      </c>
      <c r="AQ62" s="341">
        <v>3.3</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6/ED2FgJmnxZZnHqleJYpG3XgTo8xTeUf3Rh3/WejBaPOECOFBKpkUk7dqKkWxbtZzfTK/PH/tDP9h79SKkSQ==" saltValue="KH3s0RVUi3pHOLWwTUc/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1" spans="125:125" ht="13.5" hidden="1" customHeight="1" x14ac:dyDescent="0.15">
      <c r="DU121" s="255"/>
    </row>
  </sheetData>
  <sheetProtection algorithmName="SHA-512" hashValue="v0auw8HPp1Bv8QaJ7uS+32abTeo5pDKbn32u/wZPRrztNREW91Wvd12Wzpxcdoc/FL9h2rLVKDvPOStkMpLZbw==" saltValue="M5OEwC5kQbt9vlx9tBks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D98" sqref="AD98"/>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nrBOfs1/xEbV3eJZtXVEBro/i0VnQPrIX6nJALre04ahHQcht+qN9OVc1G3u59s9lTirYZ9rd9kWdyWXornyGg==" saltValue="OP0s+GbucTx9PABLSX0o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131.51</v>
      </c>
      <c r="G47" s="12">
        <v>133.68</v>
      </c>
      <c r="H47" s="12">
        <v>140.51</v>
      </c>
      <c r="I47" s="12">
        <v>140.47</v>
      </c>
      <c r="J47" s="13">
        <v>104.1</v>
      </c>
    </row>
    <row r="48" spans="2:10" ht="57.75" customHeight="1" x14ac:dyDescent="0.15">
      <c r="B48" s="14"/>
      <c r="C48" s="1141" t="s">
        <v>4</v>
      </c>
      <c r="D48" s="1141"/>
      <c r="E48" s="1142"/>
      <c r="F48" s="15">
        <v>4.8099999999999996</v>
      </c>
      <c r="G48" s="16">
        <v>13.99</v>
      </c>
      <c r="H48" s="16">
        <v>10.8</v>
      </c>
      <c r="I48" s="16">
        <v>2</v>
      </c>
      <c r="J48" s="17">
        <v>6.83</v>
      </c>
    </row>
    <row r="49" spans="2:10" ht="57.75" customHeight="1" thickBot="1" x14ac:dyDescent="0.2">
      <c r="B49" s="18"/>
      <c r="C49" s="1143" t="s">
        <v>5</v>
      </c>
      <c r="D49" s="1143"/>
      <c r="E49" s="1144"/>
      <c r="F49" s="19">
        <v>4.28</v>
      </c>
      <c r="G49" s="20">
        <v>9.8800000000000008</v>
      </c>
      <c r="H49" s="20">
        <v>8.83</v>
      </c>
      <c r="I49" s="20">
        <v>0.46</v>
      </c>
      <c r="J49" s="21" t="s">
        <v>559</v>
      </c>
    </row>
    <row r="50" spans="2:10" x14ac:dyDescent="0.15"/>
  </sheetData>
  <sheetProtection algorithmName="SHA-512" hashValue="pAAGMWS1cRFgVHQV1/UM43cGJKH0Vz3LN/RxjyMJOFizN40yXnhXC/53WSuwxtB9x8cZhJvykbNyqmvxcwrPFQ==" saltValue="25PXQxp1foToDYpstao/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2024-03-14T01:02:17Z</dcterms:created>
  <dcterms:modified xsi:type="dcterms:W3CDTF">2024-03-26T05:04:02Z</dcterms:modified>
  <cp:category/>
</cp:coreProperties>
</file>